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autoCompressPictures="0"/>
  <mc:AlternateContent xmlns:mc="http://schemas.openxmlformats.org/markup-compatibility/2006">
    <mc:Choice Requires="x15">
      <x15ac:absPath xmlns:x15ac="http://schemas.microsoft.com/office/spreadsheetml/2010/11/ac" url="\\svr01\共有フォルダー\検定関連\00_問題\02_問題集\2024(令和06)年度\1表計算\表計算ドリル\"/>
    </mc:Choice>
  </mc:AlternateContent>
  <xr:revisionPtr revIDLastSave="0" documentId="13_ncr:1_{E31E98E9-C6F5-4C91-B26E-18B6F87ED719}" xr6:coauthVersionLast="47" xr6:coauthVersionMax="47" xr10:uidLastSave="{00000000-0000-0000-0000-000000000000}"/>
  <bookViews>
    <workbookView xWindow="2280" yWindow="1290" windowWidth="18375" windowHeight="14055" tabRatio="860" xr2:uid="{00000000-000D-0000-FFFF-FFFF00000000}"/>
  </bookViews>
  <sheets>
    <sheet name="表紙 " sheetId="27" r:id="rId1"/>
    <sheet name="比較演算子" sheetId="28" r:id="rId2"/>
    <sheet name="ＩＦ関数" sheetId="22" r:id="rId3"/>
    <sheet name="合否判定 (ドリル)" sheetId="2" r:id="rId4"/>
    <sheet name="成年・未成年 (ドリル)" sheetId="5" r:id="rId5"/>
    <sheet name="ROUND関数" sheetId="21" r:id="rId6"/>
    <sheet name="値 (ドリル)" sheetId="20" r:id="rId7"/>
    <sheet name="IF関数・入れ子" sheetId="23" r:id="rId8"/>
    <sheet name="料金 (ドリル) " sheetId="8" r:id="rId9"/>
    <sheet name="服のサイズ (ドリル) " sheetId="11" r:id="rId10"/>
    <sheet name="成績評価 (ドリル)" sheetId="15" r:id="rId11"/>
    <sheet name="ROUND関数（旧）" sheetId="18" state="hidden" r:id="rId12"/>
    <sheet name="合否判定(データ)" sheetId="6" state="hidden" r:id="rId13"/>
    <sheet name="合否判定(数式)" sheetId="16" state="hidden" r:id="rId14"/>
    <sheet name="料金(データ)" sheetId="9" state="hidden" r:id="rId15"/>
    <sheet name="料金(数式)" sheetId="17" state="hidden" r:id="rId16"/>
    <sheet name="IF関数(旧)" sheetId="10" state="hidden" r:id="rId17"/>
    <sheet name="IF関数・入れ子（旧）" sheetId="4" state="hidden" r:id="rId18"/>
    <sheet name="VLOOKUP関数" sheetId="25" r:id="rId19"/>
    <sheet name="得意先検索 (ドリル)" sheetId="26" r:id="rId20"/>
  </sheets>
  <definedNames>
    <definedName name="_Toc286838450" localSheetId="11">'ROUND関数（旧）'!#REF!</definedName>
    <definedName name="OLE_LINK1" localSheetId="19">'得意先検索 (ドリル)'!#REF!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4" i="22" l="1"/>
  <c r="D95" i="22"/>
  <c r="D96" i="22"/>
  <c r="D97" i="22"/>
  <c r="D93" i="22"/>
  <c r="D54" i="23"/>
  <c r="D53" i="23"/>
  <c r="D52" i="23"/>
  <c r="D51" i="23"/>
  <c r="D50" i="23"/>
  <c r="S77" i="18"/>
  <c r="S74" i="18"/>
  <c r="S71" i="18"/>
  <c r="S55" i="18"/>
  <c r="S52" i="18"/>
  <c r="S49" i="18"/>
  <c r="P34" i="18"/>
  <c r="P31" i="18"/>
  <c r="P28" i="18"/>
  <c r="B4" i="9"/>
  <c r="B3" i="9"/>
  <c r="B2" i="9"/>
  <c r="B2" i="6"/>
  <c r="B3" i="6"/>
</calcChain>
</file>

<file path=xl/sharedStrings.xml><?xml version="1.0" encoding="utf-8"?>
<sst xmlns="http://schemas.openxmlformats.org/spreadsheetml/2006/main" count="433" uniqueCount="259">
  <si>
    <t>合否</t>
    <rPh sb="0" eb="2">
      <t>ゴウヒ</t>
    </rPh>
    <phoneticPr fontId="19"/>
  </si>
  <si>
    <t>年齢</t>
    <rPh sb="0" eb="2">
      <t>ネンレイ</t>
    </rPh>
    <phoneticPr fontId="19"/>
  </si>
  <si>
    <t>料金</t>
    <rPh sb="0" eb="2">
      <t>リョウキン</t>
    </rPh>
    <phoneticPr fontId="19"/>
  </si>
  <si>
    <t>点数</t>
    <rPh sb="0" eb="2">
      <t>テンスウ</t>
    </rPh>
    <phoneticPr fontId="19"/>
  </si>
  <si>
    <t>となります。</t>
    <phoneticPr fontId="19"/>
  </si>
  <si>
    <t>＜処理条件＞点数が８０点以上を合格とする。それ以外は不合格とする。</t>
    <rPh sb="1" eb="3">
      <t>ショリ</t>
    </rPh>
    <rPh sb="3" eb="5">
      <t>ジョウケン</t>
    </rPh>
    <rPh sb="6" eb="8">
      <t>テンスウ</t>
    </rPh>
    <rPh sb="11" eb="12">
      <t>テン</t>
    </rPh>
    <rPh sb="12" eb="14">
      <t>イジョウ</t>
    </rPh>
    <rPh sb="15" eb="17">
      <t>ゴウカク</t>
    </rPh>
    <rPh sb="23" eb="25">
      <t>イガイ</t>
    </rPh>
    <rPh sb="26" eb="29">
      <t>フゴウカク</t>
    </rPh>
    <phoneticPr fontId="19"/>
  </si>
  <si>
    <t>これを実際の表に設定すると、</t>
    <rPh sb="3" eb="5">
      <t>ジッサイ</t>
    </rPh>
    <rPh sb="6" eb="7">
      <t>ヒョウ</t>
    </rPh>
    <rPh sb="8" eb="10">
      <t>セッテイ</t>
    </rPh>
    <phoneticPr fontId="19"/>
  </si>
  <si>
    <t>=IF(A2&gt;=80,"合格","不合格")</t>
    <phoneticPr fontId="19"/>
  </si>
  <si>
    <t>点数</t>
    <rPh sb="0" eb="2">
      <t>テンスウ</t>
    </rPh>
    <phoneticPr fontId="19"/>
  </si>
  <si>
    <t>合格</t>
    <rPh sb="0" eb="2">
      <t>ゴウカク</t>
    </rPh>
    <phoneticPr fontId="19"/>
  </si>
  <si>
    <t>不合格</t>
    <rPh sb="0" eb="3">
      <t>フゴウカク</t>
    </rPh>
    <phoneticPr fontId="19"/>
  </si>
  <si>
    <t>判定</t>
    <rPh sb="0" eb="2">
      <t>ハンテイ</t>
    </rPh>
    <phoneticPr fontId="19"/>
  </si>
  <si>
    <t>＜判定表＞</t>
    <rPh sb="1" eb="4">
      <t>ハンテイヒョウ</t>
    </rPh>
    <phoneticPr fontId="19"/>
  </si>
  <si>
    <t>80以上</t>
    <rPh sb="2" eb="4">
      <t>イジョウ</t>
    </rPh>
    <phoneticPr fontId="19"/>
  </si>
  <si>
    <t>80未満</t>
    <rPh sb="2" eb="4">
      <t>ミマン</t>
    </rPh>
    <phoneticPr fontId="19"/>
  </si>
  <si>
    <t>⇒</t>
    <phoneticPr fontId="19"/>
  </si>
  <si>
    <t>判定</t>
    <rPh sb="0" eb="2">
      <t>ハンテイ</t>
    </rPh>
    <phoneticPr fontId="19"/>
  </si>
  <si>
    <t>年齢</t>
    <rPh sb="0" eb="2">
      <t>ネンレイ</t>
    </rPh>
    <phoneticPr fontId="19"/>
  </si>
  <si>
    <t>20以上</t>
    <rPh sb="2" eb="4">
      <t>イジョウ</t>
    </rPh>
    <phoneticPr fontId="19"/>
  </si>
  <si>
    <t>成年</t>
    <rPh sb="0" eb="2">
      <t>セイネン</t>
    </rPh>
    <phoneticPr fontId="19"/>
  </si>
  <si>
    <t>未成年</t>
    <rPh sb="0" eb="3">
      <t>ミセイネン</t>
    </rPh>
    <phoneticPr fontId="19"/>
  </si>
  <si>
    <t>点数が８０点以上を合格とする。それ以外は不合格とする。</t>
    <rPh sb="0" eb="2">
      <t>テンスウ</t>
    </rPh>
    <rPh sb="5" eb="8">
      <t>テンイジョウ</t>
    </rPh>
    <rPh sb="9" eb="11">
      <t>ゴウカク</t>
    </rPh>
    <rPh sb="17" eb="19">
      <t>イガイ</t>
    </rPh>
    <rPh sb="20" eb="23">
      <t>フゴウカク</t>
    </rPh>
    <phoneticPr fontId="19"/>
  </si>
  <si>
    <t>＜料金表＞</t>
    <rPh sb="1" eb="4">
      <t>リョウキンヒョウ</t>
    </rPh>
    <phoneticPr fontId="19"/>
  </si>
  <si>
    <t>料金</t>
    <rPh sb="0" eb="2">
      <t>リョウキン</t>
    </rPh>
    <phoneticPr fontId="19"/>
  </si>
  <si>
    <t>60以上</t>
    <rPh sb="2" eb="4">
      <t>イジョウ</t>
    </rPh>
    <phoneticPr fontId="19"/>
  </si>
  <si>
    <t>19以上</t>
    <rPh sb="2" eb="4">
      <t>イジョウ</t>
    </rPh>
    <phoneticPr fontId="19"/>
  </si>
  <si>
    <t>60未満</t>
    <phoneticPr fontId="19"/>
  </si>
  <si>
    <t>19未満</t>
    <rPh sb="2" eb="4">
      <t>ミマン</t>
    </rPh>
    <phoneticPr fontId="19"/>
  </si>
  <si>
    <t>=IF(年齢&gt;=60,1000,IF(年齢&gt;=19,1800,800))</t>
    <rPh sb="4" eb="6">
      <t>ネンレイ</t>
    </rPh>
    <phoneticPr fontId="19"/>
  </si>
  <si>
    <t>まずは一つ目の判定「年齢が６０歳以上は１，０００円」を考えてみます。</t>
    <rPh sb="3" eb="4">
      <t>ヒト</t>
    </rPh>
    <rPh sb="5" eb="6">
      <t>メ</t>
    </rPh>
    <rPh sb="7" eb="9">
      <t>ハンテイ</t>
    </rPh>
    <rPh sb="10" eb="12">
      <t>ネンレイ</t>
    </rPh>
    <rPh sb="15" eb="16">
      <t>サイ</t>
    </rPh>
    <rPh sb="16" eb="18">
      <t>イジョウ</t>
    </rPh>
    <rPh sb="24" eb="25">
      <t>エン</t>
    </rPh>
    <rPh sb="27" eb="28">
      <t>カンガ</t>
    </rPh>
    <phoneticPr fontId="19"/>
  </si>
  <si>
    <t>次に、二つ目の判定「１９歳以上６０歳未満は1,800円、１９歳未満は800円」を考えてみます。</t>
    <rPh sb="0" eb="1">
      <t>ツギ</t>
    </rPh>
    <rPh sb="3" eb="4">
      <t>フタ</t>
    </rPh>
    <rPh sb="5" eb="6">
      <t>メ</t>
    </rPh>
    <rPh sb="7" eb="9">
      <t>ハンテイ</t>
    </rPh>
    <rPh sb="12" eb="15">
      <t>サイイジョウ</t>
    </rPh>
    <rPh sb="17" eb="20">
      <t>サイミマン</t>
    </rPh>
    <rPh sb="26" eb="27">
      <t>エン</t>
    </rPh>
    <rPh sb="30" eb="33">
      <t>サイミマン</t>
    </rPh>
    <rPh sb="37" eb="38">
      <t>エン</t>
    </rPh>
    <rPh sb="40" eb="41">
      <t>カンガ</t>
    </rPh>
    <phoneticPr fontId="19"/>
  </si>
  <si>
    <t>＜処理条件＞料金は、料金表を参照し、求めなさい。</t>
    <rPh sb="6" eb="8">
      <t>リョウキン</t>
    </rPh>
    <rPh sb="10" eb="13">
      <t>リョウキンヒョウ</t>
    </rPh>
    <rPh sb="14" eb="16">
      <t>サンショウ</t>
    </rPh>
    <rPh sb="18" eb="19">
      <t>モト</t>
    </rPh>
    <phoneticPr fontId="19"/>
  </si>
  <si>
    <t>となります。</t>
    <phoneticPr fontId="19"/>
  </si>
  <si>
    <t>=IF(A2&gt;=60,1000,IF(A2&gt;=19,1800,800))</t>
    <phoneticPr fontId="19"/>
  </si>
  <si>
    <t>数式パレットで、この処理条件「=IF(年齢&gt;=60,1000,IF(年齢&gt;=19,1800,800))」を設定する</t>
    <phoneticPr fontId="19"/>
  </si>
  <si>
    <t>もし「点数」セルの値が「80以上」ならば「合格」と出し、そうでない場合は「不合格」と出す。</t>
    <rPh sb="3" eb="5">
      <t>テンスウ</t>
    </rPh>
    <rPh sb="9" eb="10">
      <t>アタイ</t>
    </rPh>
    <rPh sb="14" eb="16">
      <t>イジョウ</t>
    </rPh>
    <rPh sb="21" eb="23">
      <t>ゴウカク</t>
    </rPh>
    <rPh sb="25" eb="26">
      <t>ダ</t>
    </rPh>
    <rPh sb="33" eb="35">
      <t>バアイ</t>
    </rPh>
    <rPh sb="37" eb="40">
      <t>フゴウカク</t>
    </rPh>
    <rPh sb="42" eb="43">
      <t>ダ</t>
    </rPh>
    <phoneticPr fontId="19"/>
  </si>
  <si>
    <t>条件により、処理する内容を分ける場合は『IF関数』を使用します。</t>
    <rPh sb="0" eb="2">
      <t>ジョウケン</t>
    </rPh>
    <rPh sb="6" eb="8">
      <t>ショリ</t>
    </rPh>
    <rPh sb="10" eb="12">
      <t>ナイヨウ</t>
    </rPh>
    <rPh sb="13" eb="14">
      <t>ワ</t>
    </rPh>
    <rPh sb="16" eb="18">
      <t>バアイ</t>
    </rPh>
    <rPh sb="22" eb="24">
      <t>カンスウ</t>
    </rPh>
    <rPh sb="26" eb="28">
      <t>シヨウ</t>
    </rPh>
    <phoneticPr fontId="19"/>
  </si>
  <si>
    <t>=IF(A3&gt;=80,"合格","不合格")</t>
    <phoneticPr fontId="19"/>
  </si>
  <si>
    <t>Ａ列には点数が入っています。</t>
    <rPh sb="1" eb="2">
      <t>レツ</t>
    </rPh>
    <rPh sb="4" eb="6">
      <t>テンスウ</t>
    </rPh>
    <rPh sb="7" eb="8">
      <t>ハイ</t>
    </rPh>
    <phoneticPr fontId="19"/>
  </si>
  <si>
    <t>条件文</t>
  </si>
  <si>
    <t>設定例</t>
  </si>
  <si>
    <t>「点数が８０点以上」→「[セル位置（A2）]&gt;=80」となり、これがIF関数の「条件式」になります。文字列は「"」で囲んで指定するため、</t>
    <rPh sb="15" eb="17">
      <t>イチ</t>
    </rPh>
    <phoneticPr fontId="19"/>
  </si>
  <si>
    <t>Ｂ列に点数に応じ「合格」または「不合格」を自動的に表示します。</t>
    <rPh sb="1" eb="2">
      <t>レツ</t>
    </rPh>
    <rPh sb="3" eb="5">
      <t>テンスウ</t>
    </rPh>
    <rPh sb="6" eb="7">
      <t>オウ</t>
    </rPh>
    <rPh sb="9" eb="11">
      <t>ゴウカク</t>
    </rPh>
    <rPh sb="16" eb="19">
      <t>フゴウカク</t>
    </rPh>
    <rPh sb="21" eb="24">
      <t>ジドウテキ</t>
    </rPh>
    <rPh sb="25" eb="27">
      <t>ヒョウジ</t>
    </rPh>
    <phoneticPr fontId="19"/>
  </si>
  <si>
    <t>点数 &lt; 80</t>
  </si>
  <si>
    <t>点数 &gt; 80</t>
  </si>
  <si>
    <t>点数 &lt;= 80</t>
  </si>
  <si>
    <t>点数 &gt;= 80</t>
  </si>
  <si>
    <t>点数 &lt;&gt; 80</t>
  </si>
  <si>
    <t>点数が80点</t>
    <rPh sb="0" eb="2">
      <t>テンスウ</t>
    </rPh>
    <rPh sb="5" eb="6">
      <t>テン</t>
    </rPh>
    <phoneticPr fontId="19"/>
  </si>
  <si>
    <t>点数が80点以上</t>
    <phoneticPr fontId="19"/>
  </si>
  <si>
    <t>点数が80点以下</t>
    <phoneticPr fontId="19"/>
  </si>
  <si>
    <t>点数が80点より大きい
（80点より多い・80点を超える）</t>
    <phoneticPr fontId="19"/>
  </si>
  <si>
    <t>点数が80点より小さい
（80点より少ない・80点未満・より前）</t>
    <phoneticPr fontId="19"/>
  </si>
  <si>
    <t>点数が80点以外</t>
    <phoneticPr fontId="19"/>
  </si>
  <si>
    <t>点数 = 80</t>
    <phoneticPr fontId="19"/>
  </si>
  <si>
    <t>サイズ</t>
    <phoneticPr fontId="19"/>
  </si>
  <si>
    <t>ウエスト</t>
    <phoneticPr fontId="19"/>
  </si>
  <si>
    <t>サイズ</t>
    <phoneticPr fontId="19"/>
  </si>
  <si>
    <t>84以上</t>
    <rPh sb="2" eb="4">
      <t>イジョウ</t>
    </rPh>
    <phoneticPr fontId="19"/>
  </si>
  <si>
    <t>76以上</t>
    <rPh sb="2" eb="4">
      <t>イジョウ</t>
    </rPh>
    <phoneticPr fontId="19"/>
  </si>
  <si>
    <t>84未満</t>
    <phoneticPr fontId="19"/>
  </si>
  <si>
    <t>76未満</t>
    <rPh sb="2" eb="4">
      <t>ミマン</t>
    </rPh>
    <phoneticPr fontId="19"/>
  </si>
  <si>
    <t>Ｌ</t>
    <phoneticPr fontId="19"/>
  </si>
  <si>
    <t>Ｍ</t>
    <phoneticPr fontId="19"/>
  </si>
  <si>
    <t>Ｓ</t>
    <phoneticPr fontId="19"/>
  </si>
  <si>
    <t>=IF(A3&gt;=60,1000,IF(A3&gt;=19,1800,800))</t>
    <phoneticPr fontId="19"/>
  </si>
  <si>
    <t>=IF(A4&gt;=60,1000,IF(A4&gt;=19,1800,800))</t>
    <phoneticPr fontId="19"/>
  </si>
  <si>
    <t>Ａ列には年齢が入っています。</t>
    <rPh sb="1" eb="2">
      <t>レツ</t>
    </rPh>
    <rPh sb="4" eb="6">
      <t>ネンレイ</t>
    </rPh>
    <rPh sb="7" eb="8">
      <t>ハイ</t>
    </rPh>
    <phoneticPr fontId="19"/>
  </si>
  <si>
    <t>Ｂ列に年齢に応じ料金を自動的に表示します。</t>
    <rPh sb="1" eb="2">
      <t>レツ</t>
    </rPh>
    <rPh sb="3" eb="5">
      <t>ネンレイ</t>
    </rPh>
    <rPh sb="6" eb="7">
      <t>オウ</t>
    </rPh>
    <rPh sb="8" eb="10">
      <t>リョウキン</t>
    </rPh>
    <rPh sb="11" eb="14">
      <t>ジドウテキ</t>
    </rPh>
    <rPh sb="15" eb="17">
      <t>ヒョウジ</t>
    </rPh>
    <phoneticPr fontId="19"/>
  </si>
  <si>
    <t>IF関数では、いくつかの条件を複合させることができます。上記の二つの内容を組み合わせると、</t>
    <rPh sb="2" eb="4">
      <t>カンスウ</t>
    </rPh>
    <rPh sb="12" eb="14">
      <t>ジョウケン</t>
    </rPh>
    <rPh sb="15" eb="17">
      <t>フクゴウ</t>
    </rPh>
    <phoneticPr fontId="19"/>
  </si>
  <si>
    <t>となり、これを式にすると、</t>
    <rPh sb="7" eb="8">
      <t>シキ</t>
    </rPh>
    <phoneticPr fontId="19"/>
  </si>
  <si>
    <t>＜対応表＞</t>
    <rPh sb="1" eb="4">
      <t>タイオウヒョウ</t>
    </rPh>
    <phoneticPr fontId="19"/>
  </si>
  <si>
    <t>＜処理条件＞サイズは、対応表を参照し、求めなさい。</t>
    <rPh sb="11" eb="13">
      <t>タイオウ</t>
    </rPh>
    <rPh sb="13" eb="14">
      <t>ヒョウ</t>
    </rPh>
    <rPh sb="15" eb="17">
      <t>サンショウ</t>
    </rPh>
    <rPh sb="19" eb="20">
      <t>モト</t>
    </rPh>
    <phoneticPr fontId="19"/>
  </si>
  <si>
    <t>40未満</t>
    <rPh sb="2" eb="4">
      <t>ミマン</t>
    </rPh>
    <phoneticPr fontId="19"/>
  </si>
  <si>
    <t>40以上</t>
    <rPh sb="2" eb="4">
      <t>イジョウ</t>
    </rPh>
    <phoneticPr fontId="19"/>
  </si>
  <si>
    <t>80未満</t>
    <phoneticPr fontId="19"/>
  </si>
  <si>
    <t>好調</t>
    <rPh sb="0" eb="2">
      <t>コウチョウ</t>
    </rPh>
    <phoneticPr fontId="19"/>
  </si>
  <si>
    <t>調査</t>
    <rPh sb="0" eb="2">
      <t>チョウサ</t>
    </rPh>
    <phoneticPr fontId="19"/>
  </si>
  <si>
    <t>努力</t>
    <rPh sb="0" eb="2">
      <t>ドリョク</t>
    </rPh>
    <phoneticPr fontId="19"/>
  </si>
  <si>
    <t>評価</t>
    <rPh sb="0" eb="2">
      <t>ヒョウカ</t>
    </rPh>
    <phoneticPr fontId="19"/>
  </si>
  <si>
    <t>＜評価表＞</t>
    <rPh sb="1" eb="3">
      <t>ヒョウカ</t>
    </rPh>
    <rPh sb="3" eb="4">
      <t>オモテ</t>
    </rPh>
    <phoneticPr fontId="19"/>
  </si>
  <si>
    <t>＜処理条件＞評価は、評価表を参照し、求めなさい。</t>
    <rPh sb="6" eb="8">
      <t>ヒョウカ</t>
    </rPh>
    <rPh sb="10" eb="12">
      <t>ヒョウカ</t>
    </rPh>
    <rPh sb="12" eb="13">
      <t>ヒョウ</t>
    </rPh>
    <rPh sb="14" eb="16">
      <t>サンショウ</t>
    </rPh>
    <rPh sb="18" eb="19">
      <t>モト</t>
    </rPh>
    <phoneticPr fontId="19"/>
  </si>
  <si>
    <t>合否（手入力）</t>
    <rPh sb="0" eb="2">
      <t>ゴウヒ</t>
    </rPh>
    <rPh sb="3" eb="4">
      <t>テ</t>
    </rPh>
    <rPh sb="4" eb="6">
      <t>ニュウリョク</t>
    </rPh>
    <phoneticPr fontId="19"/>
  </si>
  <si>
    <t>料金（手入力）</t>
    <phoneticPr fontId="19"/>
  </si>
  <si>
    <t>＜点数の判定＞</t>
    <rPh sb="1" eb="3">
      <t>テンスウ</t>
    </rPh>
    <rPh sb="4" eb="6">
      <t>ハンテイ</t>
    </rPh>
    <phoneticPr fontId="19"/>
  </si>
  <si>
    <t>点数</t>
    <rPh sb="0" eb="2">
      <t>テンスウ</t>
    </rPh>
    <phoneticPr fontId="19"/>
  </si>
  <si>
    <t>それ以外</t>
    <rPh sb="2" eb="4">
      <t>イガイ</t>
    </rPh>
    <phoneticPr fontId="19"/>
  </si>
  <si>
    <t>検定問題ではこのように表現される場合もあります。</t>
    <rPh sb="0" eb="2">
      <t>ケンテイ</t>
    </rPh>
    <rPh sb="2" eb="4">
      <t>モンダイ</t>
    </rPh>
    <rPh sb="11" eb="13">
      <t>ヒョウゲン</t>
    </rPh>
    <phoneticPr fontId="19"/>
  </si>
  <si>
    <r>
      <t>＜処理条件＞</t>
    </r>
    <r>
      <rPr>
        <sz val="12"/>
        <color theme="1"/>
        <rFont val="ＭＳ Ｐゴシック"/>
        <family val="3"/>
        <charset val="128"/>
      </rPr>
      <t>割引額＝売上額×割引率</t>
    </r>
    <r>
      <rPr>
        <b/>
        <sz val="12"/>
        <color theme="1"/>
        <rFont val="ＭＳ Ｐゴシック"/>
        <family val="3"/>
        <charset val="128"/>
      </rPr>
      <t>（整数未満切り上げ）</t>
    </r>
    <rPh sb="6" eb="9">
      <t>ワリビキガク</t>
    </rPh>
    <rPh sb="10" eb="12">
      <t>ウリアゲ</t>
    </rPh>
    <rPh sb="12" eb="13">
      <t>ガク</t>
    </rPh>
    <rPh sb="14" eb="16">
      <t>ワリビキ</t>
    </rPh>
    <rPh sb="16" eb="17">
      <t>リツ</t>
    </rPh>
    <rPh sb="18" eb="20">
      <t>セイスウ</t>
    </rPh>
    <rPh sb="20" eb="22">
      <t>ミマン</t>
    </rPh>
    <rPh sb="22" eb="23">
      <t>キ</t>
    </rPh>
    <rPh sb="24" eb="25">
      <t>ア</t>
    </rPh>
    <phoneticPr fontId="19"/>
  </si>
  <si>
    <t>数値</t>
    <rPh sb="0" eb="2">
      <t>スウチ</t>
    </rPh>
    <phoneticPr fontId="19"/>
  </si>
  <si>
    <t>桁数</t>
    <rPh sb="0" eb="2">
      <t>ケタスウ</t>
    </rPh>
    <phoneticPr fontId="19"/>
  </si>
  <si>
    <t>.</t>
    <phoneticPr fontId="19"/>
  </si>
  <si>
    <t>＜ROUNDで“1234.567･･･”を四捨五入する桁数＞</t>
    <phoneticPr fontId="19"/>
  </si>
  <si>
    <t>正の数</t>
    <phoneticPr fontId="19"/>
  </si>
  <si>
    <t>：</t>
    <phoneticPr fontId="19"/>
  </si>
  <si>
    <t>小数点以下の桁数</t>
  </si>
  <si>
    <t>整数として切り上げ</t>
  </si>
  <si>
    <t>0</t>
    <phoneticPr fontId="19"/>
  </si>
  <si>
    <t>負の数</t>
    <phoneticPr fontId="19"/>
  </si>
  <si>
    <t>：</t>
    <phoneticPr fontId="19"/>
  </si>
  <si>
    <t>１の位を０とした整数部分の桁数</t>
    <phoneticPr fontId="19"/>
  </si>
  <si>
    <t>たとえば、</t>
    <phoneticPr fontId="19"/>
  </si>
  <si>
    <t>値「1234.567」を１０位未満四捨五入するには、次の数式を使用します。</t>
    <phoneticPr fontId="19"/>
  </si>
  <si>
    <t>値「1234.567」を小数第１位未満四捨五入するには、次の数式を使用します。</t>
    <rPh sb="0" eb="1">
      <t>アタイ</t>
    </rPh>
    <phoneticPr fontId="19"/>
  </si>
  <si>
    <t>値「1234.567」を整数未満四捨五入するには、次の数式を使用します。</t>
    <rPh sb="0" eb="1">
      <t>アタイ</t>
    </rPh>
    <rPh sb="12" eb="14">
      <t>セイスウ</t>
    </rPh>
    <phoneticPr fontId="19"/>
  </si>
  <si>
    <t>数値を指定した桁数で四捨五入します。</t>
    <rPh sb="10" eb="14">
      <t>シシャゴニュウ</t>
    </rPh>
    <phoneticPr fontId="19"/>
  </si>
  <si>
    <t>数値を指定した桁数で切り上げます。</t>
    <rPh sb="10" eb="11">
      <t>キ</t>
    </rPh>
    <rPh sb="12" eb="13">
      <t>ア</t>
    </rPh>
    <phoneticPr fontId="19"/>
  </si>
  <si>
    <t>値「1234.567」を整数未満切り上げするには、次の数式を使用します。</t>
    <rPh sb="0" eb="1">
      <t>アタイ</t>
    </rPh>
    <rPh sb="12" eb="14">
      <t>セイスウ</t>
    </rPh>
    <rPh sb="16" eb="17">
      <t>キ</t>
    </rPh>
    <rPh sb="18" eb="19">
      <t>ア</t>
    </rPh>
    <phoneticPr fontId="19"/>
  </si>
  <si>
    <t>値「1234.567」を小数第１位未満切り上げするには、次の数式を使用します。</t>
    <rPh sb="0" eb="1">
      <t>アタイ</t>
    </rPh>
    <phoneticPr fontId="19"/>
  </si>
  <si>
    <t>値「1234.567」を１０位未満切り上げするには、次の数式を使用します。</t>
    <phoneticPr fontId="19"/>
  </si>
  <si>
    <t>=ROUND(1234.567･･･,0)　⇒</t>
    <phoneticPr fontId="19"/>
  </si>
  <si>
    <t>=ROUND(1234.567･･･,-1)　⇒</t>
    <phoneticPr fontId="19"/>
  </si>
  <si>
    <t>=ROUND(1234.567･･･,1)　⇒</t>
    <phoneticPr fontId="19"/>
  </si>
  <si>
    <t>=ROUNDUP(1234.567･･･,0)　⇒</t>
    <phoneticPr fontId="19"/>
  </si>
  <si>
    <t>=ROUNDUP(1234.567･･･,1)　⇒</t>
    <phoneticPr fontId="19"/>
  </si>
  <si>
    <t>=ROUNDUP(1234.567･･･,-1)　⇒</t>
    <phoneticPr fontId="19"/>
  </si>
  <si>
    <t>数値を指定した桁数で切り捨てます。</t>
    <rPh sb="10" eb="11">
      <t>キ</t>
    </rPh>
    <rPh sb="12" eb="13">
      <t>ス</t>
    </rPh>
    <phoneticPr fontId="19"/>
  </si>
  <si>
    <t>=ROUNDDOWN(1234.567･･･,0)　⇒</t>
    <phoneticPr fontId="19"/>
  </si>
  <si>
    <t>=ROUNDDOWN(1234.567･･･,1)　⇒</t>
    <phoneticPr fontId="19"/>
  </si>
  <si>
    <t>=ROUNDDOWN(1234.567･･･,-1)　⇒</t>
    <phoneticPr fontId="19"/>
  </si>
  <si>
    <t>値</t>
    <rPh sb="0" eb="1">
      <t>アタイ</t>
    </rPh>
    <phoneticPr fontId="19"/>
  </si>
  <si>
    <t>四捨五入（手入力）</t>
    <rPh sb="0" eb="4">
      <t>シシャゴニュウ</t>
    </rPh>
    <phoneticPr fontId="19"/>
  </si>
  <si>
    <t>結果</t>
    <rPh sb="0" eb="2">
      <t>ケッカ</t>
    </rPh>
    <phoneticPr fontId="19"/>
  </si>
  <si>
    <t>切り上げ（手入力）</t>
    <rPh sb="0" eb="1">
      <t>キ</t>
    </rPh>
    <rPh sb="2" eb="3">
      <t>ア</t>
    </rPh>
    <phoneticPr fontId="19"/>
  </si>
  <si>
    <t>切り捨て（手入力）</t>
    <rPh sb="0" eb="1">
      <t>キ</t>
    </rPh>
    <rPh sb="2" eb="3">
      <t>ス</t>
    </rPh>
    <phoneticPr fontId="19"/>
  </si>
  <si>
    <t>＜処理条件＞値（整数未満四捨五入・関数使用）</t>
    <rPh sb="6" eb="7">
      <t>アタイ</t>
    </rPh>
    <rPh sb="8" eb="10">
      <t>セイスウ</t>
    </rPh>
    <rPh sb="10" eb="12">
      <t>ミマン</t>
    </rPh>
    <rPh sb="12" eb="16">
      <t>シシャゴニュウ</t>
    </rPh>
    <rPh sb="17" eb="19">
      <t>カンスウ</t>
    </rPh>
    <rPh sb="19" eb="21">
      <t>シヨウ</t>
    </rPh>
    <phoneticPr fontId="19"/>
  </si>
  <si>
    <t>＜処理条件＞値（整数未満切り上げ）</t>
    <rPh sb="6" eb="7">
      <t>アタイ</t>
    </rPh>
    <rPh sb="8" eb="10">
      <t>セイスウ</t>
    </rPh>
    <rPh sb="10" eb="12">
      <t>ミマン</t>
    </rPh>
    <rPh sb="12" eb="13">
      <t>キ</t>
    </rPh>
    <rPh sb="14" eb="15">
      <t>ア</t>
    </rPh>
    <phoneticPr fontId="19"/>
  </si>
  <si>
    <t>＜処理条件＞値（整数未満切り捨て）</t>
    <rPh sb="6" eb="7">
      <t>アタイ</t>
    </rPh>
    <rPh sb="8" eb="10">
      <t>セイスウ</t>
    </rPh>
    <rPh sb="10" eb="12">
      <t>ミマン</t>
    </rPh>
    <rPh sb="12" eb="13">
      <t>キ</t>
    </rPh>
    <rPh sb="14" eb="15">
      <t>ス</t>
    </rPh>
    <phoneticPr fontId="19"/>
  </si>
  <si>
    <t>＜処理条件＞値（小数第1位未満四捨五入・関数使用）</t>
    <rPh sb="6" eb="7">
      <t>アタイ</t>
    </rPh>
    <rPh sb="8" eb="10">
      <t>ショウスウ</t>
    </rPh>
    <rPh sb="10" eb="11">
      <t>ダイ</t>
    </rPh>
    <rPh sb="12" eb="13">
      <t>イ</t>
    </rPh>
    <rPh sb="13" eb="15">
      <t>ミマン</t>
    </rPh>
    <rPh sb="15" eb="19">
      <t>シシャゴニュウ</t>
    </rPh>
    <rPh sb="20" eb="22">
      <t>カンスウ</t>
    </rPh>
    <rPh sb="22" eb="24">
      <t>シヨウ</t>
    </rPh>
    <phoneticPr fontId="19"/>
  </si>
  <si>
    <t>＜処理条件＞値（小数第1位未満切り上げ）</t>
    <rPh sb="6" eb="7">
      <t>アタイ</t>
    </rPh>
    <rPh sb="8" eb="10">
      <t>ショウスウ</t>
    </rPh>
    <rPh sb="10" eb="11">
      <t>ダイ</t>
    </rPh>
    <rPh sb="12" eb="13">
      <t>イ</t>
    </rPh>
    <rPh sb="13" eb="15">
      <t>ミマン</t>
    </rPh>
    <rPh sb="15" eb="16">
      <t>キ</t>
    </rPh>
    <rPh sb="17" eb="18">
      <t>ア</t>
    </rPh>
    <phoneticPr fontId="19"/>
  </si>
  <si>
    <t>＜処理条件＞値（小数第1位未満切り捨て）</t>
    <rPh sb="6" eb="7">
      <t>アタイ</t>
    </rPh>
    <rPh sb="8" eb="10">
      <t>ショウスウ</t>
    </rPh>
    <rPh sb="10" eb="11">
      <t>ダイ</t>
    </rPh>
    <rPh sb="12" eb="13">
      <t>イ</t>
    </rPh>
    <rPh sb="13" eb="15">
      <t>ミマン</t>
    </rPh>
    <rPh sb="15" eb="16">
      <t>キ</t>
    </rPh>
    <rPh sb="17" eb="18">
      <t>ス</t>
    </rPh>
    <phoneticPr fontId="19"/>
  </si>
  <si>
    <t>＜処理条件＞値（10位未満四捨五入・関数使用）</t>
    <rPh sb="6" eb="7">
      <t>アタイ</t>
    </rPh>
    <rPh sb="10" eb="11">
      <t>イ</t>
    </rPh>
    <rPh sb="11" eb="13">
      <t>ミマン</t>
    </rPh>
    <rPh sb="13" eb="17">
      <t>シシャゴニュウ</t>
    </rPh>
    <rPh sb="18" eb="20">
      <t>カンスウ</t>
    </rPh>
    <rPh sb="20" eb="22">
      <t>シヨウ</t>
    </rPh>
    <phoneticPr fontId="19"/>
  </si>
  <si>
    <t>＜処理条件＞値（10位未満切り捨て）</t>
    <rPh sb="6" eb="7">
      <t>アタイ</t>
    </rPh>
    <rPh sb="10" eb="11">
      <t>イ</t>
    </rPh>
    <rPh sb="11" eb="13">
      <t>ミマン</t>
    </rPh>
    <rPh sb="13" eb="14">
      <t>キ</t>
    </rPh>
    <rPh sb="15" eb="16">
      <t>ス</t>
    </rPh>
    <phoneticPr fontId="19"/>
  </si>
  <si>
    <t>＜処理条件＞値（10位未満切り上げ）</t>
    <rPh sb="6" eb="7">
      <t>アタイ</t>
    </rPh>
    <rPh sb="11" eb="13">
      <t>ミマン</t>
    </rPh>
    <rPh sb="13" eb="14">
      <t>キ</t>
    </rPh>
    <rPh sb="15" eb="16">
      <t>ア</t>
    </rPh>
    <phoneticPr fontId="19"/>
  </si>
  <si>
    <t>桁数</t>
    <rPh sb="0" eb="2">
      <t>ケタスウ</t>
    </rPh>
    <phoneticPr fontId="33"/>
  </si>
  <si>
    <t>数値</t>
    <rPh sb="0" eb="2">
      <t>スウチ</t>
    </rPh>
    <phoneticPr fontId="33"/>
  </si>
  <si>
    <r>
      <t>STEP UP！やってみよう！</t>
    </r>
    <r>
      <rPr>
        <sz val="20"/>
        <color theme="5" tint="-0.249977111117893"/>
        <rFont val="HGP明朝E"/>
        <family val="1"/>
        <charset val="128"/>
      </rPr>
      <t>数値</t>
    </r>
    <r>
      <rPr>
        <sz val="20"/>
        <color theme="1"/>
        <rFont val="HGP明朝E"/>
        <family val="1"/>
        <charset val="128"/>
      </rPr>
      <t>に計算式！</t>
    </r>
    <rPh sb="15" eb="17">
      <t>スウチ</t>
    </rPh>
    <rPh sb="18" eb="20">
      <t>ケイサン</t>
    </rPh>
    <rPh sb="20" eb="21">
      <t>シキ</t>
    </rPh>
    <phoneticPr fontId="33"/>
  </si>
  <si>
    <t>売上額</t>
    <rPh sb="0" eb="2">
      <t>ウリアゲ</t>
    </rPh>
    <rPh sb="2" eb="3">
      <t>ガク</t>
    </rPh>
    <phoneticPr fontId="33"/>
  </si>
  <si>
    <t>割引率</t>
    <rPh sb="0" eb="2">
      <t>ワリビキ</t>
    </rPh>
    <rPh sb="2" eb="3">
      <t>リツ</t>
    </rPh>
    <phoneticPr fontId="33"/>
  </si>
  <si>
    <t>割引額</t>
    <rPh sb="0" eb="3">
      <t>ワリビキガク</t>
    </rPh>
    <phoneticPr fontId="33"/>
  </si>
  <si>
    <r>
      <t>３．四捨五入…</t>
    </r>
    <r>
      <rPr>
        <b/>
        <sz val="18"/>
        <color theme="5" tint="-0.249977111117893"/>
        <rFont val="ＭＳ 明朝"/>
        <family val="1"/>
        <charset val="128"/>
      </rPr>
      <t>数値</t>
    </r>
    <r>
      <rPr>
        <sz val="18"/>
        <color theme="1"/>
        <rFont val="ＭＳ 明朝"/>
        <family val="1"/>
        <charset val="128"/>
      </rPr>
      <t>を指定した</t>
    </r>
    <r>
      <rPr>
        <b/>
        <sz val="18"/>
        <color theme="8" tint="-0.249977111117893"/>
        <rFont val="ＭＳ 明朝"/>
        <family val="1"/>
        <charset val="128"/>
      </rPr>
      <t>桁数</t>
    </r>
    <r>
      <rPr>
        <sz val="18"/>
        <color theme="1"/>
        <rFont val="ＭＳ 明朝"/>
        <family val="1"/>
        <charset val="128"/>
      </rPr>
      <t>で四捨五入します</t>
    </r>
    <rPh sb="2" eb="6">
      <t>シシャゴニュウ</t>
    </rPh>
    <rPh sb="7" eb="9">
      <t>スウチ</t>
    </rPh>
    <rPh sb="10" eb="12">
      <t>シテイ</t>
    </rPh>
    <rPh sb="14" eb="16">
      <t>ケタスウ</t>
    </rPh>
    <rPh sb="17" eb="21">
      <t>シシャゴニュウ</t>
    </rPh>
    <phoneticPr fontId="33"/>
  </si>
  <si>
    <t>①</t>
    <phoneticPr fontId="33"/>
  </si>
  <si>
    <t>②</t>
    <phoneticPr fontId="33"/>
  </si>
  <si>
    <t>①</t>
    <phoneticPr fontId="33"/>
  </si>
  <si>
    <t>②</t>
    <phoneticPr fontId="33"/>
  </si>
  <si>
    <t>IF関数～もし…だったら？～</t>
    <rPh sb="2" eb="4">
      <t>カンスウ</t>
    </rPh>
    <phoneticPr fontId="33"/>
  </si>
  <si>
    <t>１．IFって？</t>
    <phoneticPr fontId="33"/>
  </si>
  <si>
    <t>例えば…</t>
    <rPh sb="0" eb="1">
      <t>タト</t>
    </rPh>
    <phoneticPr fontId="33"/>
  </si>
  <si>
    <t>目で見て判断！</t>
    <rPh sb="0" eb="1">
      <t>メ</t>
    </rPh>
    <rPh sb="2" eb="3">
      <t>ミ</t>
    </rPh>
    <rPh sb="4" eb="6">
      <t>ハンダン</t>
    </rPh>
    <phoneticPr fontId="33"/>
  </si>
  <si>
    <t>天気</t>
    <rPh sb="0" eb="2">
      <t>テンキ</t>
    </rPh>
    <phoneticPr fontId="33"/>
  </si>
  <si>
    <t>行動</t>
    <rPh sb="0" eb="2">
      <t>コウドウ</t>
    </rPh>
    <phoneticPr fontId="33"/>
  </si>
  <si>
    <t>晴れ</t>
    <rPh sb="0" eb="1">
      <t>ハ</t>
    </rPh>
    <phoneticPr fontId="33"/>
  </si>
  <si>
    <t>雨</t>
    <rPh sb="0" eb="1">
      <t>アメ</t>
    </rPh>
    <phoneticPr fontId="33"/>
  </si>
  <si>
    <t>曇り</t>
    <rPh sb="0" eb="1">
      <t>クモ</t>
    </rPh>
    <phoneticPr fontId="33"/>
  </si>
  <si>
    <t>式を入れてみよう！</t>
    <rPh sb="0" eb="1">
      <t>シキ</t>
    </rPh>
    <rPh sb="2" eb="3">
      <t>イ</t>
    </rPh>
    <phoneticPr fontId="33"/>
  </si>
  <si>
    <t>TRY！やってみよう！IF関数</t>
    <rPh sb="13" eb="15">
      <t>カンスウ</t>
    </rPh>
    <phoneticPr fontId="33"/>
  </si>
  <si>
    <t>問題では…</t>
    <rPh sb="0" eb="2">
      <t>モンダイ</t>
    </rPh>
    <phoneticPr fontId="33"/>
  </si>
  <si>
    <t>＜処理条件＞売価は、＜売価の計算式＞を参照し、求めなさい。</t>
    <rPh sb="6" eb="8">
      <t>バイカ</t>
    </rPh>
    <rPh sb="11" eb="13">
      <t>バイカ</t>
    </rPh>
    <rPh sb="14" eb="16">
      <t>ケイサン</t>
    </rPh>
    <rPh sb="16" eb="17">
      <t>シキ</t>
    </rPh>
    <rPh sb="19" eb="21">
      <t>サンショウ</t>
    </rPh>
    <rPh sb="23" eb="24">
      <t>モト</t>
    </rPh>
    <phoneticPr fontId="19"/>
  </si>
  <si>
    <t>＜売価の計算式＞</t>
    <rPh sb="1" eb="3">
      <t>バイカ</t>
    </rPh>
    <rPh sb="4" eb="6">
      <t>ケイサン</t>
    </rPh>
    <rPh sb="6" eb="7">
      <t>シキ</t>
    </rPh>
    <phoneticPr fontId="33"/>
  </si>
  <si>
    <t>メモしておこう！</t>
    <phoneticPr fontId="33"/>
  </si>
  <si>
    <t>売価</t>
    <rPh sb="0" eb="2">
      <t>バイカ</t>
    </rPh>
    <phoneticPr fontId="33"/>
  </si>
  <si>
    <t>それ以外</t>
    <rPh sb="2" eb="4">
      <t>イガイ</t>
    </rPh>
    <phoneticPr fontId="33"/>
  </si>
  <si>
    <t>以上</t>
    <rPh sb="0" eb="2">
      <t>イジョウ</t>
    </rPh>
    <phoneticPr fontId="33"/>
  </si>
  <si>
    <t>以下</t>
    <rPh sb="0" eb="2">
      <t>イカ</t>
    </rPh>
    <phoneticPr fontId="33"/>
  </si>
  <si>
    <t>～より大きい・
～を超える</t>
    <rPh sb="3" eb="4">
      <t>オオ</t>
    </rPh>
    <rPh sb="10" eb="11">
      <t>コ</t>
    </rPh>
    <phoneticPr fontId="33"/>
  </si>
  <si>
    <t>～より小さい・未満・
～より前</t>
    <rPh sb="3" eb="4">
      <t>チイ</t>
    </rPh>
    <rPh sb="7" eb="9">
      <t>ミマン</t>
    </rPh>
    <rPh sb="14" eb="15">
      <t>マエ</t>
    </rPh>
    <phoneticPr fontId="33"/>
  </si>
  <si>
    <t>以外</t>
    <rPh sb="0" eb="2">
      <t>イガイ</t>
    </rPh>
    <phoneticPr fontId="33"/>
  </si>
  <si>
    <t>その値と同じ</t>
    <rPh sb="2" eb="3">
      <t>アタイ</t>
    </rPh>
    <rPh sb="4" eb="5">
      <t>オナ</t>
    </rPh>
    <phoneticPr fontId="33"/>
  </si>
  <si>
    <t>答え</t>
    <rPh sb="0" eb="1">
      <t>コタ</t>
    </rPh>
    <phoneticPr fontId="33"/>
  </si>
  <si>
    <t>年齢</t>
    <rPh sb="0" eb="2">
      <t>ネンレイ</t>
    </rPh>
    <phoneticPr fontId="33"/>
  </si>
  <si>
    <t>料金</t>
    <rPh sb="0" eb="2">
      <t>リョウキン</t>
    </rPh>
    <phoneticPr fontId="33"/>
  </si>
  <si>
    <t>60以上</t>
    <rPh sb="2" eb="4">
      <t>イジョウ</t>
    </rPh>
    <phoneticPr fontId="33"/>
  </si>
  <si>
    <t>19以上</t>
    <rPh sb="2" eb="4">
      <t>イジョウ</t>
    </rPh>
    <phoneticPr fontId="33"/>
  </si>
  <si>
    <t>60未満</t>
    <rPh sb="2" eb="4">
      <t>ミマン</t>
    </rPh>
    <phoneticPr fontId="33"/>
  </si>
  <si>
    <t>19未満</t>
    <rPh sb="2" eb="4">
      <t>ミマン</t>
    </rPh>
    <phoneticPr fontId="33"/>
  </si>
  <si>
    <t>TRY！やってみよう！IF関数入れ子（ネスト）</t>
    <rPh sb="13" eb="15">
      <t>カンスウ</t>
    </rPh>
    <rPh sb="15" eb="16">
      <t>イ</t>
    </rPh>
    <rPh sb="17" eb="18">
      <t>コ</t>
    </rPh>
    <phoneticPr fontId="33"/>
  </si>
  <si>
    <t>切り上げ・数値の切り捨て・四捨五入</t>
    <rPh sb="5" eb="7">
      <t>スウチ</t>
    </rPh>
    <rPh sb="8" eb="9">
      <t>キ</t>
    </rPh>
    <rPh sb="10" eb="11">
      <t>ス</t>
    </rPh>
    <phoneticPr fontId="33"/>
  </si>
  <si>
    <r>
      <t>１．切り上げ…</t>
    </r>
    <r>
      <rPr>
        <b/>
        <sz val="18"/>
        <color theme="5" tint="-0.249977111117893"/>
        <rFont val="ＭＳ 明朝"/>
        <family val="1"/>
        <charset val="128"/>
      </rPr>
      <t>数値</t>
    </r>
    <r>
      <rPr>
        <sz val="18"/>
        <color theme="1"/>
        <rFont val="ＭＳ 明朝"/>
        <family val="1"/>
        <charset val="128"/>
      </rPr>
      <t>を指定した</t>
    </r>
    <r>
      <rPr>
        <b/>
        <sz val="18"/>
        <color theme="8" tint="-0.249977111117893"/>
        <rFont val="ＭＳ 明朝"/>
        <family val="1"/>
        <charset val="128"/>
      </rPr>
      <t>桁数</t>
    </r>
    <r>
      <rPr>
        <sz val="18"/>
        <color theme="1"/>
        <rFont val="ＭＳ 明朝"/>
        <family val="1"/>
        <charset val="128"/>
      </rPr>
      <t>で切り上げます</t>
    </r>
    <rPh sb="2" eb="3">
      <t>キ</t>
    </rPh>
    <rPh sb="4" eb="5">
      <t>ア</t>
    </rPh>
    <rPh sb="7" eb="9">
      <t>スウチ</t>
    </rPh>
    <rPh sb="10" eb="12">
      <t>シテイ</t>
    </rPh>
    <rPh sb="14" eb="16">
      <t>ケタスウ</t>
    </rPh>
    <rPh sb="17" eb="18">
      <t>キ</t>
    </rPh>
    <rPh sb="19" eb="20">
      <t>ア</t>
    </rPh>
    <phoneticPr fontId="33"/>
  </si>
  <si>
    <r>
      <t>２．切り捨て…</t>
    </r>
    <r>
      <rPr>
        <b/>
        <sz val="18"/>
        <color theme="5" tint="-0.249977111117893"/>
        <rFont val="ＭＳ 明朝"/>
        <family val="1"/>
        <charset val="128"/>
      </rPr>
      <t>数値</t>
    </r>
    <r>
      <rPr>
        <sz val="18"/>
        <color theme="1"/>
        <rFont val="ＭＳ 明朝"/>
        <family val="1"/>
        <charset val="128"/>
      </rPr>
      <t>を指定した</t>
    </r>
    <r>
      <rPr>
        <b/>
        <sz val="18"/>
        <color theme="8" tint="-0.249977111117893"/>
        <rFont val="ＭＳ 明朝"/>
        <family val="1"/>
        <charset val="128"/>
      </rPr>
      <t>桁数</t>
    </r>
    <r>
      <rPr>
        <sz val="18"/>
        <color theme="1"/>
        <rFont val="ＭＳ 明朝"/>
        <family val="1"/>
        <charset val="128"/>
      </rPr>
      <t>で切り捨てます</t>
    </r>
    <rPh sb="2" eb="3">
      <t>キ</t>
    </rPh>
    <rPh sb="4" eb="5">
      <t>ス</t>
    </rPh>
    <rPh sb="7" eb="9">
      <t>スウチ</t>
    </rPh>
    <rPh sb="10" eb="12">
      <t>シテイ</t>
    </rPh>
    <rPh sb="14" eb="16">
      <t>ケタスウ</t>
    </rPh>
    <rPh sb="17" eb="18">
      <t>キ</t>
    </rPh>
    <rPh sb="19" eb="20">
      <t>ス</t>
    </rPh>
    <phoneticPr fontId="33"/>
  </si>
  <si>
    <t>整数</t>
    <rPh sb="0" eb="2">
      <t>セイスウ</t>
    </rPh>
    <phoneticPr fontId="19"/>
  </si>
  <si>
    <t>小数
第1位</t>
    <phoneticPr fontId="19"/>
  </si>
  <si>
    <t>小数
第2位</t>
  </si>
  <si>
    <t>小数
第3位</t>
  </si>
  <si>
    <t>小数
第4位</t>
  </si>
  <si>
    <t>10位</t>
    <rPh sb="2" eb="3">
      <t>イ</t>
    </rPh>
    <phoneticPr fontId="19"/>
  </si>
  <si>
    <t>100位</t>
    <rPh sb="3" eb="4">
      <t>イ</t>
    </rPh>
    <phoneticPr fontId="19"/>
  </si>
  <si>
    <t>10,000位</t>
    <rPh sb="6" eb="7">
      <t>イ</t>
    </rPh>
    <phoneticPr fontId="19"/>
  </si>
  <si>
    <t>1,000位</t>
    <rPh sb="5" eb="6">
      <t>イ</t>
    </rPh>
    <phoneticPr fontId="19"/>
  </si>
  <si>
    <t>TRY！やってみよう！切り上げ</t>
    <rPh sb="11" eb="12">
      <t>キ</t>
    </rPh>
    <rPh sb="13" eb="14">
      <t>ア</t>
    </rPh>
    <phoneticPr fontId="33"/>
  </si>
  <si>
    <t>TRY！やってみよう！切り捨て・四捨五入</t>
    <rPh sb="11" eb="12">
      <t>キ</t>
    </rPh>
    <rPh sb="13" eb="14">
      <t>ス</t>
    </rPh>
    <rPh sb="16" eb="20">
      <t>シシャゴニュウ</t>
    </rPh>
    <phoneticPr fontId="33"/>
  </si>
  <si>
    <r>
      <t>※問題で</t>
    </r>
    <r>
      <rPr>
        <b/>
        <sz val="16"/>
        <color rgb="FFFF0000"/>
        <rFont val="HGP明朝E"/>
        <family val="1"/>
        <charset val="128"/>
      </rPr>
      <t>○○</t>
    </r>
    <r>
      <rPr>
        <sz val="16"/>
        <color rgb="FFFF0000"/>
        <rFont val="HGP明朝E"/>
        <family val="1"/>
        <charset val="128"/>
      </rPr>
      <t>未満</t>
    </r>
    <r>
      <rPr>
        <b/>
        <sz val="16"/>
        <color rgb="FFFF0000"/>
        <rFont val="HGP明朝E"/>
        <family val="1"/>
        <charset val="128"/>
      </rPr>
      <t>○○</t>
    </r>
    <r>
      <rPr>
        <u/>
        <sz val="16"/>
        <color rgb="FFFF0000"/>
        <rFont val="HGP明朝E"/>
        <family val="1"/>
        <charset val="128"/>
      </rPr>
      <t>の表示</t>
    </r>
    <r>
      <rPr>
        <sz val="16"/>
        <color theme="1"/>
        <rFont val="HGP明朝E"/>
        <family val="1"/>
        <charset val="128"/>
      </rPr>
      <t>の場合は
　 ROUND関数は使わないでコンマ（，）表示だけでよい</t>
    </r>
    <rPh sb="1" eb="3">
      <t>モンダイ</t>
    </rPh>
    <rPh sb="6" eb="8">
      <t>ミマン</t>
    </rPh>
    <rPh sb="11" eb="13">
      <t>ヒョウジ</t>
    </rPh>
    <rPh sb="14" eb="16">
      <t>バアイ</t>
    </rPh>
    <rPh sb="25" eb="27">
      <t>カンスウ</t>
    </rPh>
    <rPh sb="28" eb="29">
      <t>ツカ</t>
    </rPh>
    <rPh sb="39" eb="41">
      <t>ヒョウジ</t>
    </rPh>
    <phoneticPr fontId="33"/>
  </si>
  <si>
    <t>＜処理条件＞年齢が２０歳以上は成年、それ以外は未成年とする。</t>
    <rPh sb="6" eb="8">
      <t>ネンレイ</t>
    </rPh>
    <rPh sb="11" eb="12">
      <t>サイ</t>
    </rPh>
    <rPh sb="12" eb="14">
      <t>イジョウ</t>
    </rPh>
    <rPh sb="15" eb="17">
      <t>セイネン</t>
    </rPh>
    <rPh sb="20" eb="22">
      <t>イガイ</t>
    </rPh>
    <rPh sb="23" eb="26">
      <t>ミセイネン</t>
    </rPh>
    <phoneticPr fontId="19"/>
  </si>
  <si>
    <t>＜処理条件＞点数が８０点以上を合格とする。それ以外は不合格とする。</t>
    <rPh sb="6" eb="8">
      <t>テンスウ</t>
    </rPh>
    <rPh sb="11" eb="14">
      <t>テンイジョウ</t>
    </rPh>
    <rPh sb="15" eb="17">
      <t>ゴウカク</t>
    </rPh>
    <rPh sb="23" eb="25">
      <t>イガイ</t>
    </rPh>
    <rPh sb="26" eb="29">
      <t>フゴウカク</t>
    </rPh>
    <phoneticPr fontId="19"/>
  </si>
  <si>
    <t>2,500以上</t>
    <rPh sb="5" eb="7">
      <t>イジョウ</t>
    </rPh>
    <phoneticPr fontId="33"/>
  </si>
  <si>
    <t>定価×0.8</t>
    <rPh sb="0" eb="2">
      <t>テイカ</t>
    </rPh>
    <phoneticPr fontId="33"/>
  </si>
  <si>
    <t>定価×0.7</t>
    <rPh sb="0" eb="2">
      <t>テイカ</t>
    </rPh>
    <phoneticPr fontId="33"/>
  </si>
  <si>
    <t>定価</t>
    <rPh sb="0" eb="2">
      <t>テイカ</t>
    </rPh>
    <phoneticPr fontId="33"/>
  </si>
  <si>
    <t>IF関数の入れ子　偽の場合が２つ以上ある</t>
    <rPh sb="2" eb="4">
      <t>カンスウ</t>
    </rPh>
    <rPh sb="5" eb="6">
      <t>イ</t>
    </rPh>
    <rPh sb="7" eb="8">
      <t>コ</t>
    </rPh>
    <rPh sb="9" eb="10">
      <t>ギ</t>
    </rPh>
    <rPh sb="11" eb="13">
      <t>バアイ</t>
    </rPh>
    <rPh sb="16" eb="18">
      <t>イジョウ</t>
    </rPh>
    <phoneticPr fontId="33"/>
  </si>
  <si>
    <t>VLOOKUP関数　表検索</t>
    <rPh sb="7" eb="9">
      <t>カンスウ</t>
    </rPh>
    <rPh sb="10" eb="11">
      <t>ヒョウ</t>
    </rPh>
    <rPh sb="11" eb="13">
      <t>ケンサク</t>
    </rPh>
    <phoneticPr fontId="33"/>
  </si>
  <si>
    <t>　　表検索とは？</t>
    <rPh sb="2" eb="3">
      <t>ヒョウ</t>
    </rPh>
    <rPh sb="3" eb="5">
      <t>ケンサク</t>
    </rPh>
    <phoneticPr fontId="19"/>
  </si>
  <si>
    <t>　　外にある表から必要なデータを探して自分の表に持ってくること。</t>
    <rPh sb="2" eb="3">
      <t>ソト</t>
    </rPh>
    <rPh sb="6" eb="7">
      <t>ヒョウ</t>
    </rPh>
    <rPh sb="9" eb="11">
      <t>ヒツヨウ</t>
    </rPh>
    <rPh sb="16" eb="17">
      <t>サガ</t>
    </rPh>
    <rPh sb="19" eb="21">
      <t>ジブン</t>
    </rPh>
    <rPh sb="22" eb="23">
      <t>ヒョウ</t>
    </rPh>
    <rPh sb="24" eb="25">
      <t>モ</t>
    </rPh>
    <phoneticPr fontId="19"/>
  </si>
  <si>
    <t>＜処理条件＞商品名は＜商品テーブル＞を表検索しなさい。</t>
    <rPh sb="1" eb="3">
      <t>ショリ</t>
    </rPh>
    <rPh sb="3" eb="5">
      <t>ジョウケン</t>
    </rPh>
    <rPh sb="6" eb="9">
      <t>ショウヒンメイ</t>
    </rPh>
    <rPh sb="11" eb="13">
      <t>ショウヒン</t>
    </rPh>
    <rPh sb="19" eb="20">
      <t>ヒョウ</t>
    </rPh>
    <rPh sb="20" eb="22">
      <t>ケンサク</t>
    </rPh>
    <phoneticPr fontId="19"/>
  </si>
  <si>
    <t>商品コード</t>
    <rPh sb="0" eb="2">
      <t>ショウヒン</t>
    </rPh>
    <phoneticPr fontId="19"/>
  </si>
  <si>
    <t>商品名</t>
    <rPh sb="0" eb="3">
      <t>ショウヒンメイ</t>
    </rPh>
    <phoneticPr fontId="19"/>
  </si>
  <si>
    <t>＜商品テーブル＞</t>
    <rPh sb="1" eb="3">
      <t>ショウヒン</t>
    </rPh>
    <phoneticPr fontId="19"/>
  </si>
  <si>
    <t>商品名</t>
    <rPh sb="0" eb="2">
      <t>ショウヒン</t>
    </rPh>
    <rPh sb="2" eb="3">
      <t>メイ</t>
    </rPh>
    <phoneticPr fontId="19"/>
  </si>
  <si>
    <t>オレンジ</t>
    <phoneticPr fontId="19"/>
  </si>
  <si>
    <t>リンゴ</t>
    <phoneticPr fontId="19"/>
  </si>
  <si>
    <t>バナナ</t>
    <phoneticPr fontId="19"/>
  </si>
  <si>
    <t>1列目</t>
    <rPh sb="1" eb="3">
      <t>レツメ</t>
    </rPh>
    <phoneticPr fontId="19"/>
  </si>
  <si>
    <t>2列目</t>
    <rPh sb="1" eb="3">
      <t>レツメ</t>
    </rPh>
    <phoneticPr fontId="19"/>
  </si>
  <si>
    <t>　　　↑ここの値を別の表から持ってくる。</t>
    <rPh sb="7" eb="8">
      <t>アタイ</t>
    </rPh>
    <rPh sb="9" eb="10">
      <t>ベツ</t>
    </rPh>
    <rPh sb="11" eb="12">
      <t>ヒョウ</t>
    </rPh>
    <rPh sb="14" eb="15">
      <t>モ</t>
    </rPh>
    <phoneticPr fontId="19"/>
  </si>
  <si>
    <t>　　　↑この値を使用してテーブルから調べる。</t>
    <rPh sb="6" eb="7">
      <t>アタイ</t>
    </rPh>
    <rPh sb="8" eb="10">
      <t>シヨウ</t>
    </rPh>
    <rPh sb="18" eb="19">
      <t>シラ</t>
    </rPh>
    <phoneticPr fontId="19"/>
  </si>
  <si>
    <t>得ＣＯ</t>
  </si>
  <si>
    <t>得意先名</t>
  </si>
  <si>
    <t>早川商店</t>
  </si>
  <si>
    <t>徳光商事</t>
  </si>
  <si>
    <t>カイセイ</t>
  </si>
  <si>
    <t>愛川食品</t>
  </si>
  <si>
    <t>泉製作所</t>
  </si>
  <si>
    <t>ＳＫ部品</t>
  </si>
  <si>
    <t>大山金属</t>
  </si>
  <si>
    <t>渡辺機工</t>
  </si>
  <si>
    <t>＜得意先テーブル＞</t>
    <rPh sb="1" eb="4">
      <t>トクイサキ</t>
    </rPh>
    <phoneticPr fontId="19"/>
  </si>
  <si>
    <t>得意先名（手入力）</t>
    <rPh sb="5" eb="6">
      <t>テ</t>
    </rPh>
    <rPh sb="6" eb="8">
      <t>ニュウリョク</t>
    </rPh>
    <phoneticPr fontId="19"/>
  </si>
  <si>
    <t>＜処理条件＞得意先名は＜得意先テーブル＞を表検索しなさい。</t>
    <rPh sb="6" eb="9">
      <t>トクイサキ</t>
    </rPh>
    <rPh sb="9" eb="10">
      <t>メイ</t>
    </rPh>
    <rPh sb="12" eb="15">
      <t>トクイサキ</t>
    </rPh>
    <rPh sb="21" eb="22">
      <t>ヒョウ</t>
    </rPh>
    <rPh sb="22" eb="24">
      <t>ケンサク</t>
    </rPh>
    <phoneticPr fontId="19"/>
  </si>
  <si>
    <t>日本情報処理検定協会</t>
    <rPh sb="0" eb="2">
      <t>ニホン</t>
    </rPh>
    <rPh sb="2" eb="4">
      <t>ジョウホウ</t>
    </rPh>
    <rPh sb="4" eb="6">
      <t>ショリ</t>
    </rPh>
    <rPh sb="6" eb="8">
      <t>ケンテイ</t>
    </rPh>
    <rPh sb="8" eb="10">
      <t>キョウカイ</t>
    </rPh>
    <phoneticPr fontId="56"/>
  </si>
  <si>
    <t>処理別ドリル</t>
    <rPh sb="0" eb="2">
      <t>ショリ</t>
    </rPh>
    <rPh sb="2" eb="3">
      <t>ベツ</t>
    </rPh>
    <phoneticPr fontId="56"/>
  </si>
  <si>
    <t>情報処理技能検定試験　表計算</t>
    <rPh sb="0" eb="2">
      <t>ジョウホウ</t>
    </rPh>
    <rPh sb="2" eb="4">
      <t>ショリ</t>
    </rPh>
    <rPh sb="4" eb="6">
      <t>ギノウ</t>
    </rPh>
    <rPh sb="6" eb="8">
      <t>ケンテイ</t>
    </rPh>
    <rPh sb="8" eb="10">
      <t>シケン</t>
    </rPh>
    <rPh sb="11" eb="14">
      <t>ヒョウケイサン</t>
    </rPh>
    <phoneticPr fontId="56"/>
  </si>
  <si>
    <t>処理ごとの考え方の解説と練習問題を掲載しています。
繰り返し練習に利用できます。</t>
    <rPh sb="0" eb="2">
      <t>ショリ</t>
    </rPh>
    <rPh sb="5" eb="6">
      <t>カンガ</t>
    </rPh>
    <rPh sb="7" eb="8">
      <t>カタ</t>
    </rPh>
    <rPh sb="9" eb="11">
      <t>カイセツ</t>
    </rPh>
    <rPh sb="12" eb="14">
      <t>レンシュウ</t>
    </rPh>
    <rPh sb="14" eb="16">
      <t>モンダイ</t>
    </rPh>
    <rPh sb="17" eb="19">
      <t>ケイサイ</t>
    </rPh>
    <rPh sb="26" eb="27">
      <t>ク</t>
    </rPh>
    <rPh sb="28" eb="29">
      <t>カエ</t>
    </rPh>
    <rPh sb="30" eb="32">
      <t>レンシュウ</t>
    </rPh>
    <rPh sb="33" eb="35">
      <t>リヨウ</t>
    </rPh>
    <phoneticPr fontId="56"/>
  </si>
  <si>
    <r>
      <t xml:space="preserve">※注意！　問題の表では　1,000、　1,800　と書かれているけれど、
   </t>
    </r>
    <r>
      <rPr>
        <b/>
        <sz val="16"/>
        <color rgb="FFFF0000"/>
        <rFont val="HGP明朝E"/>
        <family val="1"/>
        <charset val="128"/>
      </rPr>
      <t>関数を使うときはコンマ（，）は入れない</t>
    </r>
    <r>
      <rPr>
        <sz val="16"/>
        <color theme="1"/>
        <rFont val="HGP明朝E"/>
        <family val="1"/>
        <charset val="128"/>
      </rPr>
      <t>で数字を打とう！</t>
    </r>
    <rPh sb="1" eb="3">
      <t>チュウイ</t>
    </rPh>
    <rPh sb="5" eb="7">
      <t>モンダイ</t>
    </rPh>
    <rPh sb="8" eb="9">
      <t>ヒョウ</t>
    </rPh>
    <rPh sb="26" eb="27">
      <t>カ</t>
    </rPh>
    <rPh sb="40" eb="42">
      <t>カンスウ</t>
    </rPh>
    <rPh sb="43" eb="44">
      <t>ツカ</t>
    </rPh>
    <rPh sb="55" eb="56">
      <t>イ</t>
    </rPh>
    <rPh sb="60" eb="62">
      <t>スウジ</t>
    </rPh>
    <rPh sb="63" eb="64">
      <t>ウ</t>
    </rPh>
    <phoneticPr fontId="33"/>
  </si>
  <si>
    <t>表検索を行うにはVLOOKUP関数を使用</t>
    <rPh sb="0" eb="1">
      <t>ヒョウ</t>
    </rPh>
    <rPh sb="1" eb="3">
      <t>ケンサク</t>
    </rPh>
    <rPh sb="4" eb="5">
      <t>オコナ</t>
    </rPh>
    <rPh sb="15" eb="17">
      <t>カンスウ</t>
    </rPh>
    <rPh sb="18" eb="20">
      <t>シヨウ</t>
    </rPh>
    <phoneticPr fontId="33"/>
  </si>
  <si>
    <t>20未満</t>
    <rPh sb="2" eb="4">
      <t>ミマン</t>
    </rPh>
    <phoneticPr fontId="19"/>
  </si>
  <si>
    <t>比較演算子</t>
    <phoneticPr fontId="33"/>
  </si>
  <si>
    <t>１．「以上」・「以下」などを表す記号。</t>
    <rPh sb="3" eb="5">
      <t>イジョウ</t>
    </rPh>
    <rPh sb="8" eb="10">
      <t>イカ</t>
    </rPh>
    <rPh sb="14" eb="15">
      <t>アラワ</t>
    </rPh>
    <rPh sb="16" eb="18">
      <t>キゴウ</t>
    </rPh>
    <phoneticPr fontId="33"/>
  </si>
  <si>
    <t>&gt;=</t>
    <phoneticPr fontId="33"/>
  </si>
  <si>
    <t>&lt;=</t>
    <phoneticPr fontId="33"/>
  </si>
  <si>
    <t>&gt;</t>
    <phoneticPr fontId="33"/>
  </si>
  <si>
    <t>&lt;</t>
    <phoneticPr fontId="33"/>
  </si>
  <si>
    <t>&lt;&gt;</t>
    <phoneticPr fontId="33"/>
  </si>
  <si>
    <t>=</t>
    <phoneticPr fontId="33"/>
  </si>
  <si>
    <t>TRY！やってみよう！</t>
    <phoneticPr fontId="33"/>
  </si>
  <si>
    <t>＜処理条件＞株数が2,000以下</t>
    <rPh sb="1" eb="5">
      <t>ショリジョウケン</t>
    </rPh>
    <rPh sb="6" eb="8">
      <t>カブスウ</t>
    </rPh>
    <rPh sb="14" eb="16">
      <t>イカ</t>
    </rPh>
    <phoneticPr fontId="19"/>
  </si>
  <si>
    <t>＜処理条件＞販売数が400以上</t>
    <rPh sb="1" eb="5">
      <t>ショリジョウケン</t>
    </rPh>
    <rPh sb="6" eb="9">
      <t>ハンバイスウ</t>
    </rPh>
    <rPh sb="13" eb="15">
      <t>イジョウ</t>
    </rPh>
    <phoneticPr fontId="19"/>
  </si>
  <si>
    <t>＜処理条件＞達成指数が100より大きい</t>
    <rPh sb="1" eb="5">
      <t>ショリジョウケン</t>
    </rPh>
    <rPh sb="6" eb="8">
      <t>タッセイ</t>
    </rPh>
    <rPh sb="8" eb="10">
      <t>シスウ</t>
    </rPh>
    <rPh sb="16" eb="17">
      <t>オオ</t>
    </rPh>
    <phoneticPr fontId="19"/>
  </si>
  <si>
    <t>＜処理条件＞売上額が10,000未満</t>
    <rPh sb="1" eb="5">
      <t>ショリジョウケン</t>
    </rPh>
    <rPh sb="6" eb="9">
      <t>ウリアゲガク</t>
    </rPh>
    <rPh sb="16" eb="18">
      <t>ミマン</t>
    </rPh>
    <phoneticPr fontId="19"/>
  </si>
  <si>
    <t>＜処理条件＞区分がA以外</t>
    <rPh sb="1" eb="5">
      <t>ショリジョウケン</t>
    </rPh>
    <rPh sb="6" eb="8">
      <t>クブン</t>
    </rPh>
    <rPh sb="10" eb="12">
      <t>イガイ</t>
    </rPh>
    <phoneticPr fontId="19"/>
  </si>
  <si>
    <t>＜処理条件＞商品名がＣ商品</t>
    <rPh sb="1" eb="5">
      <t>ショリジョウケン</t>
    </rPh>
    <rPh sb="6" eb="9">
      <t>ショウヒンメイ</t>
    </rPh>
    <rPh sb="11" eb="13">
      <t>ショウヒン</t>
    </rPh>
    <phoneticPr fontId="19"/>
  </si>
  <si>
    <t>左の値</t>
    <rPh sb="0" eb="1">
      <t>ヒダリ</t>
    </rPh>
    <rPh sb="2" eb="3">
      <t>アタイ</t>
    </rPh>
    <phoneticPr fontId="33"/>
  </si>
  <si>
    <t>右の値</t>
    <rPh sb="0" eb="1">
      <t>ミギ</t>
    </rPh>
    <rPh sb="2" eb="3">
      <t>アタイ</t>
    </rPh>
    <phoneticPr fontId="33"/>
  </si>
  <si>
    <r>
      <t>左の値は右の値　「</t>
    </r>
    <r>
      <rPr>
        <b/>
        <sz val="12"/>
        <color theme="1"/>
        <rFont val="ＭＳ Ｐゴシック"/>
        <family val="3"/>
        <charset val="128"/>
        <scheme val="minor"/>
      </rPr>
      <t>以上</t>
    </r>
    <r>
      <rPr>
        <sz val="12"/>
        <color theme="1"/>
        <rFont val="ＭＳ Ｐゴシック"/>
        <family val="2"/>
        <charset val="128"/>
        <scheme val="minor"/>
      </rPr>
      <t>」</t>
    </r>
    <rPh sb="9" eb="11">
      <t>イジョウ</t>
    </rPh>
    <phoneticPr fontId="33"/>
  </si>
  <si>
    <r>
      <t>左の値は右の値　「</t>
    </r>
    <r>
      <rPr>
        <b/>
        <sz val="12"/>
        <color theme="1"/>
        <rFont val="ＭＳ Ｐゴシック"/>
        <family val="3"/>
        <charset val="128"/>
        <scheme val="minor"/>
      </rPr>
      <t>以下</t>
    </r>
    <r>
      <rPr>
        <sz val="12"/>
        <color theme="1"/>
        <rFont val="ＭＳ Ｐゴシック"/>
        <family val="3"/>
        <charset val="128"/>
        <scheme val="minor"/>
      </rPr>
      <t>」</t>
    </r>
    <rPh sb="9" eb="11">
      <t>イカ</t>
    </rPh>
    <phoneticPr fontId="33"/>
  </si>
  <si>
    <r>
      <t>左の値は右の値　「</t>
    </r>
    <r>
      <rPr>
        <b/>
        <sz val="12"/>
        <color theme="1"/>
        <rFont val="ＭＳ Ｐゴシック"/>
        <family val="3"/>
        <charset val="128"/>
        <scheme val="minor"/>
      </rPr>
      <t>より大きい</t>
    </r>
    <r>
      <rPr>
        <sz val="12"/>
        <color theme="1"/>
        <rFont val="ＭＳ Ｐゴシック"/>
        <family val="3"/>
        <charset val="128"/>
        <scheme val="minor"/>
      </rPr>
      <t>」・左の値は右の値　「</t>
    </r>
    <r>
      <rPr>
        <b/>
        <sz val="12"/>
        <color theme="1"/>
        <rFont val="ＭＳ Ｐゴシック"/>
        <family val="3"/>
        <charset val="128"/>
        <scheme val="minor"/>
      </rPr>
      <t>を超える</t>
    </r>
    <r>
      <rPr>
        <sz val="12"/>
        <color theme="1"/>
        <rFont val="ＭＳ Ｐゴシック"/>
        <family val="3"/>
        <charset val="128"/>
        <scheme val="minor"/>
      </rPr>
      <t>」</t>
    </r>
    <rPh sb="11" eb="12">
      <t>オオ</t>
    </rPh>
    <rPh sb="26" eb="27">
      <t>コ</t>
    </rPh>
    <phoneticPr fontId="33"/>
  </si>
  <si>
    <r>
      <t>左の値は右の値　「</t>
    </r>
    <r>
      <rPr>
        <b/>
        <sz val="12"/>
        <color theme="1"/>
        <rFont val="ＭＳ Ｐゴシック"/>
        <family val="3"/>
        <charset val="128"/>
        <scheme val="minor"/>
      </rPr>
      <t>以外</t>
    </r>
    <r>
      <rPr>
        <sz val="12"/>
        <color theme="1"/>
        <rFont val="ＭＳ Ｐゴシック"/>
        <family val="3"/>
        <charset val="128"/>
        <scheme val="minor"/>
      </rPr>
      <t>」</t>
    </r>
    <rPh sb="9" eb="11">
      <t>イガイ</t>
    </rPh>
    <phoneticPr fontId="33"/>
  </si>
  <si>
    <r>
      <t>左の値は右の値　「</t>
    </r>
    <r>
      <rPr>
        <b/>
        <sz val="12"/>
        <color theme="1"/>
        <rFont val="ＭＳ Ｐゴシック"/>
        <family val="3"/>
        <charset val="128"/>
        <scheme val="minor"/>
      </rPr>
      <t>同じ</t>
    </r>
    <r>
      <rPr>
        <sz val="12"/>
        <color theme="1"/>
        <rFont val="ＭＳ Ｐゴシック"/>
        <family val="3"/>
        <charset val="128"/>
        <scheme val="minor"/>
      </rPr>
      <t>」</t>
    </r>
    <rPh sb="0" eb="1">
      <t>ヒダリ</t>
    </rPh>
    <rPh sb="2" eb="3">
      <t>アタイ</t>
    </rPh>
    <rPh sb="4" eb="5">
      <t>ミギ</t>
    </rPh>
    <rPh sb="6" eb="7">
      <t>アタイ</t>
    </rPh>
    <rPh sb="9" eb="10">
      <t>オナ</t>
    </rPh>
    <phoneticPr fontId="33"/>
  </si>
  <si>
    <r>
      <t>左の値は右の値　「</t>
    </r>
    <r>
      <rPr>
        <b/>
        <sz val="12"/>
        <color theme="1"/>
        <rFont val="ＭＳ Ｐゴシック"/>
        <family val="3"/>
        <charset val="128"/>
        <scheme val="minor"/>
      </rPr>
      <t>より小さい</t>
    </r>
    <r>
      <rPr>
        <sz val="12"/>
        <color theme="1"/>
        <rFont val="ＭＳ Ｐゴシック"/>
        <family val="3"/>
        <charset val="128"/>
        <scheme val="minor"/>
      </rPr>
      <t>」・左の値は右の値　「</t>
    </r>
    <r>
      <rPr>
        <b/>
        <sz val="12"/>
        <color theme="1"/>
        <rFont val="ＭＳ Ｐゴシック"/>
        <family val="3"/>
        <charset val="128"/>
        <scheme val="minor"/>
      </rPr>
      <t>未満</t>
    </r>
    <r>
      <rPr>
        <sz val="12"/>
        <color theme="1"/>
        <rFont val="ＭＳ Ｐゴシック"/>
        <family val="3"/>
        <charset val="128"/>
        <scheme val="minor"/>
      </rPr>
      <t>」</t>
    </r>
    <rPh sb="11" eb="12">
      <t>チイ</t>
    </rPh>
    <rPh sb="25" eb="27">
      <t>ミマン</t>
    </rPh>
    <phoneticPr fontId="33"/>
  </si>
  <si>
    <t>18以上</t>
    <rPh sb="2" eb="4">
      <t>イジョウ</t>
    </rPh>
    <phoneticPr fontId="19"/>
  </si>
  <si>
    <t>18未満</t>
    <rPh sb="2" eb="4">
      <t>ミマン</t>
    </rPh>
    <phoneticPr fontId="19"/>
  </si>
  <si>
    <t>年齢が１８歳以上は成年、それ以外は未成年とする。</t>
    <rPh sb="0" eb="2">
      <t>ネンレイ</t>
    </rPh>
    <rPh sb="5" eb="6">
      <t>サイ</t>
    </rPh>
    <rPh sb="6" eb="8">
      <t>イジョウ</t>
    </rPh>
    <rPh sb="9" eb="11">
      <t>セイネン</t>
    </rPh>
    <rPh sb="14" eb="16">
      <t>イガイ</t>
    </rPh>
    <rPh sb="17" eb="20">
      <t>ミセイネン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</si>
</sst>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2"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65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.5"/>
      <color theme="1"/>
      <name val="HGP創英角ｺﾞｼｯｸUB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26"/>
      <color theme="1"/>
      <name val="HGS明朝E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b/>
      <sz val="18"/>
      <color theme="5" tint="-0.249977111117893"/>
      <name val="ＭＳ 明朝"/>
      <family val="1"/>
      <charset val="128"/>
    </font>
    <font>
      <b/>
      <sz val="18"/>
      <color theme="8" tint="-0.249977111117893"/>
      <name val="ＭＳ 明朝"/>
      <family val="1"/>
      <charset val="128"/>
    </font>
    <font>
      <sz val="20"/>
      <color theme="1"/>
      <name val="HGP明朝E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5" tint="-0.249977111117893"/>
      <name val="HGP明朝E"/>
      <family val="1"/>
      <charset val="128"/>
    </font>
    <font>
      <sz val="16"/>
      <color theme="1"/>
      <name val="HGP明朝E"/>
      <family val="1"/>
      <charset val="128"/>
    </font>
    <font>
      <b/>
      <sz val="16"/>
      <color rgb="FFFF0000"/>
      <name val="HGP明朝E"/>
      <family val="1"/>
      <charset val="128"/>
    </font>
    <font>
      <sz val="16"/>
      <color rgb="FFFF0000"/>
      <name val="HGP明朝E"/>
      <family val="1"/>
      <charset val="128"/>
    </font>
    <font>
      <u/>
      <sz val="16"/>
      <color rgb="FFFF0000"/>
      <name val="HGP明朝E"/>
      <family val="1"/>
      <charset val="128"/>
    </font>
    <font>
      <b/>
      <sz val="14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 本文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7" tint="-0.249977111117893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8"/>
      <color indexed="17"/>
      <name val="ＭＳ ゴシック"/>
      <family val="3"/>
      <charset val="128"/>
    </font>
    <font>
      <sz val="6"/>
      <name val="ＭＳ 明朝"/>
      <family val="1"/>
      <charset val="128"/>
    </font>
    <font>
      <b/>
      <sz val="18"/>
      <color indexed="50"/>
      <name val="ＭＳ ゴシック"/>
      <family val="3"/>
      <charset val="128"/>
    </font>
    <font>
      <b/>
      <sz val="18"/>
      <color indexed="14"/>
      <name val="ＭＳ ゴシック"/>
      <family val="3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Ｐゴシック"/>
      <family val="3"/>
      <charset val="128"/>
      <scheme val="major"/>
    </font>
    <font>
      <b/>
      <sz val="20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5" tint="-0.249977111117893"/>
      <name val="ＭＳ Ｐゴシック"/>
      <family val="3"/>
      <charset val="128"/>
      <scheme val="minor"/>
    </font>
    <font>
      <b/>
      <sz val="11"/>
      <color theme="8" tint="-0.249977111117893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00B050"/>
      <name val="ＭＳ 明朝"/>
      <family val="2"/>
      <charset val="128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11"/>
      </left>
      <right/>
      <top style="thick">
        <color indexed="11"/>
      </top>
      <bottom/>
      <diagonal/>
    </border>
    <border>
      <left/>
      <right/>
      <top style="thick">
        <color indexed="11"/>
      </top>
      <bottom/>
      <diagonal/>
    </border>
    <border>
      <left/>
      <right style="thick">
        <color indexed="11"/>
      </right>
      <top style="thick">
        <color indexed="11"/>
      </top>
      <bottom/>
      <diagonal/>
    </border>
    <border>
      <left style="thick">
        <color indexed="11"/>
      </left>
      <right/>
      <top/>
      <bottom/>
      <diagonal/>
    </border>
    <border>
      <left/>
      <right style="thick">
        <color indexed="11"/>
      </right>
      <top/>
      <bottom/>
      <diagonal/>
    </border>
    <border>
      <left style="thick">
        <color indexed="11"/>
      </left>
      <right/>
      <top/>
      <bottom style="thick">
        <color indexed="11"/>
      </bottom>
      <diagonal/>
    </border>
    <border>
      <left/>
      <right/>
      <top/>
      <bottom style="thick">
        <color indexed="11"/>
      </bottom>
      <diagonal/>
    </border>
    <border>
      <left/>
      <right style="thick">
        <color indexed="11"/>
      </right>
      <top/>
      <bottom style="thick">
        <color indexed="1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1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53" fillId="0" borderId="0">
      <alignment vertical="center"/>
    </xf>
    <xf numFmtId="0" fontId="59" fillId="0" borderId="0"/>
    <xf numFmtId="38" fontId="59" fillId="0" borderId="0" applyFont="0" applyFill="0" applyBorder="0" applyAlignment="0" applyProtection="0"/>
    <xf numFmtId="0" fontId="59" fillId="0" borderId="0"/>
    <xf numFmtId="0" fontId="31" fillId="0" borderId="0">
      <alignment vertical="center"/>
    </xf>
    <xf numFmtId="0" fontId="61" fillId="0" borderId="0"/>
  </cellStyleXfs>
  <cellXfs count="286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quotePrefix="1" applyFont="1">
      <alignment vertical="center"/>
    </xf>
    <xf numFmtId="0" fontId="21" fillId="0" borderId="10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4" fillId="0" borderId="17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horizontal="left" vertical="center"/>
    </xf>
    <xf numFmtId="0" fontId="24" fillId="0" borderId="14" xfId="0" applyFont="1" applyBorder="1">
      <alignment vertical="center"/>
    </xf>
    <xf numFmtId="0" fontId="22" fillId="0" borderId="0" xfId="0" applyFont="1">
      <alignment vertical="center"/>
    </xf>
    <xf numFmtId="0" fontId="21" fillId="0" borderId="10" xfId="0" applyFont="1" applyBorder="1" applyAlignment="1">
      <alignment horizontal="center" vertical="center"/>
    </xf>
    <xf numFmtId="0" fontId="24" fillId="0" borderId="11" xfId="0" applyFont="1" applyBorder="1">
      <alignment vertical="center"/>
    </xf>
    <xf numFmtId="0" fontId="24" fillId="0" borderId="13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quotePrefix="1" applyFont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11" xfId="0" applyFont="1" applyBorder="1">
      <alignment vertical="center"/>
    </xf>
    <xf numFmtId="0" fontId="21" fillId="0" borderId="0" xfId="0" applyFont="1" applyAlignment="1">
      <alignment horizontal="left" vertical="center"/>
    </xf>
    <xf numFmtId="0" fontId="21" fillId="0" borderId="13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14" xfId="0" applyFont="1" applyBorder="1" applyAlignment="1">
      <alignment horizontal="left" vertical="center"/>
    </xf>
    <xf numFmtId="0" fontId="21" fillId="0" borderId="14" xfId="0" applyFont="1" applyBorder="1" applyAlignment="1">
      <alignment horizontal="center" vertical="center"/>
    </xf>
    <xf numFmtId="0" fontId="21" fillId="0" borderId="14" xfId="0" applyFont="1" applyBorder="1">
      <alignment vertical="center"/>
    </xf>
    <xf numFmtId="0" fontId="21" fillId="0" borderId="10" xfId="0" quotePrefix="1" applyFont="1" applyBorder="1">
      <alignment vertical="center"/>
    </xf>
    <xf numFmtId="0" fontId="20" fillId="0" borderId="10" xfId="0" applyFont="1" applyBorder="1" applyAlignment="1">
      <alignment horizontal="right" vertical="center"/>
    </xf>
    <xf numFmtId="0" fontId="0" fillId="0" borderId="10" xfId="0" applyBorder="1">
      <alignment vertical="center"/>
    </xf>
    <xf numFmtId="0" fontId="24" fillId="0" borderId="0" xfId="0" applyFont="1" applyAlignment="1">
      <alignment horizontal="right" vertical="center"/>
    </xf>
    <xf numFmtId="0" fontId="21" fillId="0" borderId="10" xfId="0" applyFont="1" applyBorder="1" applyProtection="1">
      <alignment vertical="center"/>
      <protection locked="0"/>
    </xf>
    <xf numFmtId="0" fontId="21" fillId="33" borderId="10" xfId="0" applyFont="1" applyFill="1" applyBorder="1" applyProtection="1">
      <alignment vertical="center"/>
      <protection locked="0"/>
    </xf>
    <xf numFmtId="0" fontId="27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3" fontId="21" fillId="0" borderId="0" xfId="0" applyNumberFormat="1" applyFont="1">
      <alignment vertical="center"/>
    </xf>
    <xf numFmtId="0" fontId="24" fillId="0" borderId="19" xfId="0" applyFont="1" applyBorder="1">
      <alignment vertical="center"/>
    </xf>
    <xf numFmtId="0" fontId="24" fillId="0" borderId="15" xfId="0" applyFont="1" applyBorder="1">
      <alignment vertical="center"/>
    </xf>
    <xf numFmtId="0" fontId="24" fillId="0" borderId="20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20" fontId="21" fillId="0" borderId="0" xfId="0" quotePrefix="1" applyNumberFormat="1" applyFont="1">
      <alignment vertical="center"/>
    </xf>
    <xf numFmtId="0" fontId="21" fillId="34" borderId="0" xfId="0" applyFont="1" applyFill="1">
      <alignment vertical="center"/>
    </xf>
    <xf numFmtId="0" fontId="29" fillId="34" borderId="0" xfId="0" applyFont="1" applyFill="1" applyAlignment="1">
      <alignment horizontal="center" vertical="center"/>
    </xf>
    <xf numFmtId="0" fontId="29" fillId="34" borderId="0" xfId="0" applyFont="1" applyFill="1">
      <alignment vertical="center"/>
    </xf>
    <xf numFmtId="176" fontId="21" fillId="0" borderId="0" xfId="0" applyNumberFormat="1" applyFont="1">
      <alignment vertical="center"/>
    </xf>
    <xf numFmtId="0" fontId="30" fillId="0" borderId="0" xfId="0" quotePrefix="1" applyFont="1">
      <alignment vertical="center"/>
    </xf>
    <xf numFmtId="2" fontId="21" fillId="0" borderId="10" xfId="0" applyNumberFormat="1" applyFont="1" applyBorder="1">
      <alignment vertical="center"/>
    </xf>
    <xf numFmtId="2" fontId="21" fillId="33" borderId="10" xfId="0" applyNumberFormat="1" applyFont="1" applyFill="1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176" fontId="21" fillId="0" borderId="0" xfId="0" applyNumberFormat="1" applyFont="1" applyProtection="1">
      <alignment vertical="center"/>
      <protection locked="0"/>
    </xf>
    <xf numFmtId="0" fontId="21" fillId="35" borderId="0" xfId="0" applyFont="1" applyFill="1">
      <alignment vertical="center"/>
    </xf>
    <xf numFmtId="176" fontId="21" fillId="35" borderId="0" xfId="0" applyNumberFormat="1" applyFont="1" applyFill="1">
      <alignment vertical="center"/>
    </xf>
    <xf numFmtId="0" fontId="21" fillId="35" borderId="0" xfId="0" applyFont="1" applyFill="1" applyProtection="1">
      <alignment vertical="center"/>
      <protection locked="0"/>
    </xf>
    <xf numFmtId="176" fontId="21" fillId="35" borderId="0" xfId="0" applyNumberFormat="1" applyFont="1" applyFill="1" applyProtection="1">
      <alignment vertical="center"/>
      <protection locked="0"/>
    </xf>
    <xf numFmtId="0" fontId="31" fillId="0" borderId="0" xfId="42">
      <alignment vertical="center"/>
    </xf>
    <xf numFmtId="0" fontId="31" fillId="0" borderId="22" xfId="42" applyBorder="1">
      <alignment vertical="center"/>
    </xf>
    <xf numFmtId="0" fontId="31" fillId="37" borderId="26" xfId="42" applyFill="1" applyBorder="1" applyAlignment="1">
      <alignment horizontal="center" vertical="center"/>
    </xf>
    <xf numFmtId="0" fontId="39" fillId="36" borderId="10" xfId="42" applyFont="1" applyFill="1" applyBorder="1" applyAlignment="1">
      <alignment horizontal="center" vertical="center"/>
    </xf>
    <xf numFmtId="0" fontId="39" fillId="36" borderId="27" xfId="42" applyFont="1" applyFill="1" applyBorder="1" applyAlignment="1">
      <alignment horizontal="center" vertical="center"/>
    </xf>
    <xf numFmtId="0" fontId="31" fillId="37" borderId="26" xfId="42" applyFill="1" applyBorder="1">
      <alignment vertical="center"/>
    </xf>
    <xf numFmtId="0" fontId="31" fillId="0" borderId="10" xfId="42" applyBorder="1">
      <alignment vertical="center"/>
    </xf>
    <xf numFmtId="0" fontId="31" fillId="0" borderId="27" xfId="42" applyBorder="1">
      <alignment vertical="center"/>
    </xf>
    <xf numFmtId="0" fontId="31" fillId="37" borderId="28" xfId="42" applyFill="1" applyBorder="1">
      <alignment vertical="center"/>
    </xf>
    <xf numFmtId="0" fontId="31" fillId="0" borderId="29" xfId="42" applyBorder="1">
      <alignment vertical="center"/>
    </xf>
    <xf numFmtId="0" fontId="31" fillId="0" borderId="30" xfId="42" applyBorder="1">
      <alignment vertical="center"/>
    </xf>
    <xf numFmtId="0" fontId="25" fillId="0" borderId="0" xfId="42" applyFont="1">
      <alignment vertical="center"/>
    </xf>
    <xf numFmtId="0" fontId="31" fillId="0" borderId="22" xfId="42" applyBorder="1" applyAlignment="1">
      <alignment horizontal="center" vertical="center"/>
    </xf>
    <xf numFmtId="0" fontId="31" fillId="0" borderId="31" xfId="42" applyBorder="1" applyAlignment="1">
      <alignment horizontal="center" vertical="center"/>
    </xf>
    <xf numFmtId="0" fontId="31" fillId="0" borderId="32" xfId="42" applyBorder="1" applyAlignment="1">
      <alignment horizontal="center" vertical="center"/>
    </xf>
    <xf numFmtId="38" fontId="0" fillId="0" borderId="26" xfId="43" applyFont="1" applyBorder="1">
      <alignment vertical="center"/>
    </xf>
    <xf numFmtId="177" fontId="0" fillId="0" borderId="10" xfId="44" applyNumberFormat="1" applyFont="1" applyBorder="1">
      <alignment vertical="center"/>
    </xf>
    <xf numFmtId="0" fontId="31" fillId="38" borderId="27" xfId="42" applyFill="1" applyBorder="1">
      <alignment vertical="center"/>
    </xf>
    <xf numFmtId="38" fontId="0" fillId="0" borderId="28" xfId="43" applyFont="1" applyBorder="1">
      <alignment vertical="center"/>
    </xf>
    <xf numFmtId="177" fontId="0" fillId="0" borderId="29" xfId="44" applyNumberFormat="1" applyFont="1" applyBorder="1">
      <alignment vertical="center"/>
    </xf>
    <xf numFmtId="0" fontId="31" fillId="38" borderId="30" xfId="42" applyFill="1" applyBorder="1">
      <alignment vertical="center"/>
    </xf>
    <xf numFmtId="0" fontId="31" fillId="0" borderId="0" xfId="42" applyAlignment="1">
      <alignment horizontal="right" vertical="center"/>
    </xf>
    <xf numFmtId="0" fontId="31" fillId="0" borderId="33" xfId="42" applyBorder="1">
      <alignment vertical="center"/>
    </xf>
    <xf numFmtId="0" fontId="31" fillId="0" borderId="34" xfId="42" applyBorder="1">
      <alignment vertical="center"/>
    </xf>
    <xf numFmtId="0" fontId="31" fillId="37" borderId="35" xfId="42" applyFill="1" applyBorder="1">
      <alignment vertical="center"/>
    </xf>
    <xf numFmtId="0" fontId="41" fillId="0" borderId="0" xfId="42" applyFont="1" applyAlignment="1">
      <alignment vertical="center" wrapText="1"/>
    </xf>
    <xf numFmtId="0" fontId="31" fillId="0" borderId="26" xfId="42" applyBorder="1">
      <alignment vertical="center"/>
    </xf>
    <xf numFmtId="0" fontId="31" fillId="0" borderId="28" xfId="42" applyBorder="1">
      <alignment vertical="center"/>
    </xf>
    <xf numFmtId="0" fontId="31" fillId="0" borderId="10" xfId="42" applyBorder="1" applyAlignment="1">
      <alignment horizontal="center" vertical="center"/>
    </xf>
    <xf numFmtId="0" fontId="31" fillId="40" borderId="37" xfId="42" applyFill="1" applyBorder="1" applyAlignment="1">
      <alignment horizontal="center" vertical="center"/>
    </xf>
    <xf numFmtId="38" fontId="0" fillId="40" borderId="38" xfId="43" applyFont="1" applyFill="1" applyBorder="1">
      <alignment vertical="center"/>
    </xf>
    <xf numFmtId="38" fontId="0" fillId="40" borderId="39" xfId="43" applyFont="1" applyFill="1" applyBorder="1">
      <alignment vertical="center"/>
    </xf>
    <xf numFmtId="0" fontId="24" fillId="0" borderId="0" xfId="42" applyFont="1">
      <alignment vertical="center"/>
    </xf>
    <xf numFmtId="0" fontId="31" fillId="0" borderId="17" xfId="42" applyBorder="1">
      <alignment vertical="center"/>
    </xf>
    <xf numFmtId="0" fontId="31" fillId="0" borderId="20" xfId="42" applyBorder="1" applyAlignment="1">
      <alignment horizontal="center" vertical="center"/>
    </xf>
    <xf numFmtId="0" fontId="24" fillId="0" borderId="0" xfId="42" applyFont="1" applyAlignment="1">
      <alignment horizontal="center" vertical="center"/>
    </xf>
    <xf numFmtId="0" fontId="24" fillId="0" borderId="11" xfId="42" applyFont="1" applyBorder="1">
      <alignment vertical="center"/>
    </xf>
    <xf numFmtId="3" fontId="24" fillId="0" borderId="12" xfId="42" applyNumberFormat="1" applyFont="1" applyBorder="1">
      <alignment vertical="center"/>
    </xf>
    <xf numFmtId="0" fontId="31" fillId="0" borderId="0" xfId="42" applyAlignment="1">
      <alignment horizontal="center" vertical="center"/>
    </xf>
    <xf numFmtId="0" fontId="24" fillId="0" borderId="13" xfId="42" applyFont="1" applyBorder="1">
      <alignment vertical="center"/>
    </xf>
    <xf numFmtId="0" fontId="31" fillId="0" borderId="14" xfId="42" applyBorder="1" applyAlignment="1">
      <alignment horizontal="center" vertical="center"/>
    </xf>
    <xf numFmtId="0" fontId="24" fillId="0" borderId="14" xfId="42" applyFont="1" applyBorder="1" applyAlignment="1">
      <alignment horizontal="center" vertical="center"/>
    </xf>
    <xf numFmtId="0" fontId="24" fillId="0" borderId="15" xfId="42" applyFont="1" applyBorder="1">
      <alignment vertical="center"/>
    </xf>
    <xf numFmtId="0" fontId="32" fillId="0" borderId="0" xfId="42" applyFont="1" applyAlignment="1">
      <alignment horizontal="center" vertical="center"/>
    </xf>
    <xf numFmtId="0" fontId="38" fillId="36" borderId="10" xfId="42" applyFont="1" applyFill="1" applyBorder="1" applyAlignment="1">
      <alignment horizontal="center" vertical="center"/>
    </xf>
    <xf numFmtId="0" fontId="38" fillId="36" borderId="10" xfId="42" applyFont="1" applyFill="1" applyBorder="1" applyAlignment="1">
      <alignment horizontal="center" vertical="center" wrapText="1"/>
    </xf>
    <xf numFmtId="0" fontId="38" fillId="36" borderId="27" xfId="42" applyFont="1" applyFill="1" applyBorder="1" applyAlignment="1">
      <alignment horizontal="center" vertical="center" wrapText="1"/>
    </xf>
    <xf numFmtId="0" fontId="37" fillId="0" borderId="0" xfId="42" applyFont="1" applyAlignment="1">
      <alignment horizontal="center" vertical="center"/>
    </xf>
    <xf numFmtId="0" fontId="31" fillId="39" borderId="30" xfId="42" applyFill="1" applyBorder="1">
      <alignment vertical="center"/>
    </xf>
    <xf numFmtId="0" fontId="37" fillId="0" borderId="0" xfId="42" applyFont="1" applyAlignment="1">
      <alignment horizontal="left" vertical="center"/>
    </xf>
    <xf numFmtId="0" fontId="46" fillId="0" borderId="0" xfId="42" applyFont="1">
      <alignment vertical="center"/>
    </xf>
    <xf numFmtId="0" fontId="47" fillId="0" borderId="0" xfId="42" applyFont="1" applyAlignment="1">
      <alignment horizontal="left" vertical="center"/>
    </xf>
    <xf numFmtId="0" fontId="48" fillId="0" borderId="22" xfId="42" applyFont="1" applyBorder="1" applyAlignment="1">
      <alignment horizontal="center" vertical="center"/>
    </xf>
    <xf numFmtId="0" fontId="49" fillId="0" borderId="32" xfId="42" applyFont="1" applyBorder="1" applyAlignment="1">
      <alignment horizontal="center" vertical="center"/>
    </xf>
    <xf numFmtId="0" fontId="49" fillId="0" borderId="0" xfId="42" applyFont="1">
      <alignment vertical="center"/>
    </xf>
    <xf numFmtId="0" fontId="50" fillId="41" borderId="26" xfId="42" applyFont="1" applyFill="1" applyBorder="1" applyAlignment="1">
      <alignment horizontal="center" vertical="center"/>
    </xf>
    <xf numFmtId="0" fontId="49" fillId="42" borderId="27" xfId="42" applyFont="1" applyFill="1" applyBorder="1">
      <alignment vertical="center"/>
    </xf>
    <xf numFmtId="0" fontId="49" fillId="0" borderId="10" xfId="42" applyFont="1" applyBorder="1" applyAlignment="1">
      <alignment horizontal="center" vertical="center"/>
    </xf>
    <xf numFmtId="0" fontId="49" fillId="41" borderId="26" xfId="42" applyFont="1" applyFill="1" applyBorder="1" applyAlignment="1">
      <alignment horizontal="center" vertical="center"/>
    </xf>
    <xf numFmtId="0" fontId="50" fillId="36" borderId="10" xfId="42" applyFont="1" applyFill="1" applyBorder="1">
      <alignment vertical="center"/>
    </xf>
    <xf numFmtId="0" fontId="49" fillId="36" borderId="10" xfId="42" applyFont="1" applyFill="1" applyBorder="1">
      <alignment vertical="center"/>
    </xf>
    <xf numFmtId="0" fontId="49" fillId="0" borderId="0" xfId="42" applyFont="1" applyAlignment="1">
      <alignment horizontal="center" vertical="center"/>
    </xf>
    <xf numFmtId="0" fontId="51" fillId="0" borderId="0" xfId="42" applyFont="1" applyAlignment="1">
      <alignment horizontal="center" vertical="center"/>
    </xf>
    <xf numFmtId="0" fontId="49" fillId="41" borderId="28" xfId="42" applyFont="1" applyFill="1" applyBorder="1" applyAlignment="1">
      <alignment horizontal="center" vertical="center"/>
    </xf>
    <xf numFmtId="0" fontId="49" fillId="42" borderId="30" xfId="42" applyFont="1" applyFill="1" applyBorder="1">
      <alignment vertical="center"/>
    </xf>
    <xf numFmtId="0" fontId="49" fillId="0" borderId="27" xfId="42" applyFont="1" applyBorder="1">
      <alignment vertical="center"/>
    </xf>
    <xf numFmtId="0" fontId="49" fillId="0" borderId="30" xfId="42" applyFont="1" applyBorder="1">
      <alignment vertical="center"/>
    </xf>
    <xf numFmtId="0" fontId="52" fillId="0" borderId="10" xfId="42" applyFont="1" applyBorder="1" applyAlignment="1">
      <alignment horizontal="center" vertical="center"/>
    </xf>
    <xf numFmtId="0" fontId="52" fillId="0" borderId="10" xfId="42" applyFont="1" applyBorder="1">
      <alignment vertical="center"/>
    </xf>
    <xf numFmtId="0" fontId="21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34" fillId="0" borderId="0" xfId="42" applyFont="1">
      <alignment vertical="center"/>
    </xf>
    <xf numFmtId="0" fontId="54" fillId="43" borderId="0" xfId="45" applyFont="1" applyFill="1">
      <alignment vertical="center"/>
    </xf>
    <xf numFmtId="0" fontId="54" fillId="44" borderId="40" xfId="45" applyFont="1" applyFill="1" applyBorder="1">
      <alignment vertical="center"/>
    </xf>
    <xf numFmtId="0" fontId="54" fillId="44" borderId="41" xfId="45" applyFont="1" applyFill="1" applyBorder="1">
      <alignment vertical="center"/>
    </xf>
    <xf numFmtId="0" fontId="54" fillId="44" borderId="42" xfId="45" applyFont="1" applyFill="1" applyBorder="1">
      <alignment vertical="center"/>
    </xf>
    <xf numFmtId="0" fontId="53" fillId="43" borderId="0" xfId="45" applyFill="1">
      <alignment vertical="center"/>
    </xf>
    <xf numFmtId="0" fontId="54" fillId="44" borderId="43" xfId="45" applyFont="1" applyFill="1" applyBorder="1">
      <alignment vertical="center"/>
    </xf>
    <xf numFmtId="0" fontId="53" fillId="44" borderId="0" xfId="45" applyFill="1">
      <alignment vertical="center"/>
    </xf>
    <xf numFmtId="0" fontId="53" fillId="44" borderId="44" xfId="45" applyFill="1" applyBorder="1">
      <alignment vertical="center"/>
    </xf>
    <xf numFmtId="0" fontId="53" fillId="44" borderId="43" xfId="45" applyFill="1" applyBorder="1" applyAlignment="1">
      <alignment horizontal="left" vertical="center" indent="1"/>
    </xf>
    <xf numFmtId="0" fontId="53" fillId="44" borderId="0" xfId="45" applyFill="1" applyAlignment="1">
      <alignment vertical="center" wrapText="1"/>
    </xf>
    <xf numFmtId="0" fontId="58" fillId="44" borderId="43" xfId="45" applyFont="1" applyFill="1" applyBorder="1">
      <alignment vertical="center"/>
    </xf>
    <xf numFmtId="0" fontId="58" fillId="44" borderId="44" xfId="45" applyFont="1" applyFill="1" applyBorder="1">
      <alignment vertical="center"/>
    </xf>
    <xf numFmtId="0" fontId="53" fillId="44" borderId="0" xfId="45" applyFill="1" applyAlignment="1">
      <alignment horizontal="right" vertical="center"/>
    </xf>
    <xf numFmtId="0" fontId="53" fillId="44" borderId="43" xfId="45" applyFill="1" applyBorder="1">
      <alignment vertical="center"/>
    </xf>
    <xf numFmtId="0" fontId="53" fillId="44" borderId="45" xfId="45" applyFill="1" applyBorder="1">
      <alignment vertical="center"/>
    </xf>
    <xf numFmtId="0" fontId="53" fillId="44" borderId="46" xfId="45" applyFill="1" applyBorder="1">
      <alignment vertical="center"/>
    </xf>
    <xf numFmtId="0" fontId="53" fillId="44" borderId="47" xfId="45" applyFill="1" applyBorder="1">
      <alignment vertical="center"/>
    </xf>
    <xf numFmtId="0" fontId="37" fillId="0" borderId="0" xfId="42" applyFont="1">
      <alignment vertical="center"/>
    </xf>
    <xf numFmtId="0" fontId="1" fillId="0" borderId="10" xfId="42" applyFont="1" applyBorder="1" applyAlignment="1">
      <alignment horizontal="center" vertical="center"/>
    </xf>
    <xf numFmtId="0" fontId="62" fillId="0" borderId="0" xfId="0" applyFont="1">
      <alignment vertical="center"/>
    </xf>
    <xf numFmtId="0" fontId="63" fillId="0" borderId="0" xfId="42" applyFont="1" applyAlignment="1">
      <alignment horizontal="left" vertical="center"/>
    </xf>
    <xf numFmtId="0" fontId="64" fillId="0" borderId="0" xfId="42" applyFont="1" applyAlignment="1">
      <alignment horizontal="left" vertical="center"/>
    </xf>
    <xf numFmtId="0" fontId="32" fillId="0" borderId="0" xfId="42" applyFont="1">
      <alignment vertical="center"/>
    </xf>
    <xf numFmtId="0" fontId="52" fillId="0" borderId="0" xfId="0" applyFont="1">
      <alignment vertical="center"/>
    </xf>
    <xf numFmtId="0" fontId="69" fillId="0" borderId="0" xfId="0" applyFont="1">
      <alignment vertical="center"/>
    </xf>
    <xf numFmtId="0" fontId="68" fillId="0" borderId="0" xfId="0" applyFont="1" applyAlignment="1">
      <alignment horizontal="center" vertical="center"/>
    </xf>
    <xf numFmtId="0" fontId="68" fillId="0" borderId="0" xfId="0" applyFont="1">
      <alignment vertical="center"/>
    </xf>
    <xf numFmtId="0" fontId="69" fillId="0" borderId="0" xfId="0" applyFont="1" applyAlignment="1">
      <alignment horizontal="center"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67" fillId="0" borderId="22" xfId="42" applyFont="1" applyBorder="1" applyAlignment="1">
      <alignment horizontal="center" vertical="center"/>
    </xf>
    <xf numFmtId="0" fontId="67" fillId="0" borderId="26" xfId="42" applyFont="1" applyBorder="1" applyAlignment="1">
      <alignment horizontal="center" vertical="center"/>
    </xf>
    <xf numFmtId="0" fontId="67" fillId="0" borderId="28" xfId="42" applyFont="1" applyBorder="1" applyAlignment="1">
      <alignment horizontal="center" vertical="center"/>
    </xf>
    <xf numFmtId="0" fontId="71" fillId="0" borderId="0" xfId="0" applyFont="1">
      <alignment vertical="center"/>
    </xf>
    <xf numFmtId="0" fontId="58" fillId="44" borderId="43" xfId="45" applyFont="1" applyFill="1" applyBorder="1" applyAlignment="1">
      <alignment horizontal="center" vertical="center"/>
    </xf>
    <xf numFmtId="0" fontId="58" fillId="44" borderId="0" xfId="45" applyFont="1" applyFill="1" applyAlignment="1">
      <alignment horizontal="center" vertical="center"/>
    </xf>
    <xf numFmtId="0" fontId="58" fillId="44" borderId="44" xfId="45" applyFont="1" applyFill="1" applyBorder="1" applyAlignment="1">
      <alignment horizontal="center" vertical="center"/>
    </xf>
    <xf numFmtId="0" fontId="60" fillId="44" borderId="43" xfId="45" applyFont="1" applyFill="1" applyBorder="1" applyAlignment="1">
      <alignment horizontal="center" vertical="center"/>
    </xf>
    <xf numFmtId="0" fontId="60" fillId="44" borderId="0" xfId="45" applyFont="1" applyFill="1" applyAlignment="1">
      <alignment horizontal="center" vertical="center"/>
    </xf>
    <xf numFmtId="0" fontId="60" fillId="44" borderId="44" xfId="45" applyFont="1" applyFill="1" applyBorder="1" applyAlignment="1">
      <alignment horizontal="center" vertical="center"/>
    </xf>
    <xf numFmtId="0" fontId="54" fillId="43" borderId="0" xfId="45" applyFont="1" applyFill="1">
      <alignment vertical="center"/>
    </xf>
    <xf numFmtId="0" fontId="55" fillId="44" borderId="43" xfId="45" applyFont="1" applyFill="1" applyBorder="1" applyAlignment="1">
      <alignment horizontal="center" vertical="center"/>
    </xf>
    <xf numFmtId="0" fontId="55" fillId="44" borderId="0" xfId="45" applyFont="1" applyFill="1" applyAlignment="1">
      <alignment horizontal="center" vertical="center"/>
    </xf>
    <xf numFmtId="0" fontId="55" fillId="44" borderId="44" xfId="45" applyFont="1" applyFill="1" applyBorder="1" applyAlignment="1">
      <alignment horizontal="center" vertical="center"/>
    </xf>
    <xf numFmtId="0" fontId="57" fillId="44" borderId="43" xfId="45" applyFont="1" applyFill="1" applyBorder="1" applyAlignment="1">
      <alignment horizontal="center" vertical="center"/>
    </xf>
    <xf numFmtId="0" fontId="57" fillId="44" borderId="0" xfId="45" applyFont="1" applyFill="1" applyAlignment="1">
      <alignment horizontal="center" vertical="center"/>
    </xf>
    <xf numFmtId="0" fontId="57" fillId="44" borderId="44" xfId="45" applyFont="1" applyFill="1" applyBorder="1" applyAlignment="1">
      <alignment horizontal="center" vertical="center"/>
    </xf>
    <xf numFmtId="0" fontId="53" fillId="44" borderId="0" xfId="46" applyFont="1" applyFill="1" applyAlignment="1">
      <alignment horizontal="left" vertical="center" wrapText="1"/>
    </xf>
    <xf numFmtId="0" fontId="53" fillId="44" borderId="0" xfId="46" applyFont="1" applyFill="1" applyAlignment="1">
      <alignment vertical="center" wrapText="1"/>
    </xf>
    <xf numFmtId="0" fontId="37" fillId="0" borderId="0" xfId="42" applyFont="1" applyAlignment="1">
      <alignment horizontal="center" vertical="center"/>
    </xf>
    <xf numFmtId="0" fontId="32" fillId="0" borderId="0" xfId="42" applyFont="1" applyAlignment="1">
      <alignment horizontal="center" vertical="center"/>
    </xf>
    <xf numFmtId="0" fontId="66" fillId="0" borderId="16" xfId="42" applyFont="1" applyBorder="1" applyAlignment="1">
      <alignment vertical="center" wrapText="1"/>
    </xf>
    <xf numFmtId="0" fontId="66" fillId="0" borderId="17" xfId="42" applyFont="1" applyBorder="1" applyAlignment="1">
      <alignment vertical="center" wrapText="1"/>
    </xf>
    <xf numFmtId="0" fontId="66" fillId="0" borderId="53" xfId="42" applyFont="1" applyBorder="1" applyAlignment="1">
      <alignment vertical="center" wrapText="1"/>
    </xf>
    <xf numFmtId="0" fontId="66" fillId="0" borderId="48" xfId="42" applyFont="1" applyBorder="1" applyAlignment="1">
      <alignment vertical="center" wrapText="1"/>
    </xf>
    <xf numFmtId="0" fontId="66" fillId="0" borderId="49" xfId="42" applyFont="1" applyBorder="1" applyAlignment="1">
      <alignment vertical="center" wrapText="1"/>
    </xf>
    <xf numFmtId="0" fontId="66" fillId="0" borderId="54" xfId="42" applyFont="1" applyBorder="1" applyAlignment="1">
      <alignment vertical="center" wrapText="1"/>
    </xf>
    <xf numFmtId="0" fontId="65" fillId="0" borderId="23" xfId="42" applyFont="1" applyBorder="1" applyAlignment="1">
      <alignment vertical="center" wrapText="1"/>
    </xf>
    <xf numFmtId="0" fontId="65" fillId="0" borderId="24" xfId="42" applyFont="1" applyBorder="1" applyAlignment="1">
      <alignment vertical="center" wrapText="1"/>
    </xf>
    <xf numFmtId="0" fontId="65" fillId="0" borderId="25" xfId="42" applyFont="1" applyBorder="1" applyAlignment="1">
      <alignment vertical="center" wrapText="1"/>
    </xf>
    <xf numFmtId="0" fontId="31" fillId="38" borderId="10" xfId="42" applyFill="1" applyBorder="1">
      <alignment vertical="center"/>
    </xf>
    <xf numFmtId="0" fontId="31" fillId="38" borderId="27" xfId="42" applyFill="1" applyBorder="1">
      <alignment vertical="center"/>
    </xf>
    <xf numFmtId="0" fontId="34" fillId="0" borderId="0" xfId="42" applyFont="1">
      <alignment vertical="center"/>
    </xf>
    <xf numFmtId="0" fontId="37" fillId="0" borderId="0" xfId="42" applyFont="1" applyAlignment="1">
      <alignment horizontal="left" vertical="center"/>
    </xf>
    <xf numFmtId="0" fontId="31" fillId="0" borderId="0" xfId="42" applyAlignment="1">
      <alignment horizontal="center" vertical="center"/>
    </xf>
    <xf numFmtId="0" fontId="31" fillId="0" borderId="36" xfId="42" applyBorder="1" applyAlignment="1">
      <alignment horizontal="center" vertical="center"/>
    </xf>
    <xf numFmtId="0" fontId="31" fillId="0" borderId="31" xfId="42" applyBorder="1" applyAlignment="1">
      <alignment horizontal="center" vertical="center"/>
    </xf>
    <xf numFmtId="0" fontId="31" fillId="0" borderId="32" xfId="42" applyBorder="1" applyAlignment="1">
      <alignment horizontal="center" vertical="center"/>
    </xf>
    <xf numFmtId="0" fontId="45" fillId="0" borderId="0" xfId="42" applyFont="1" applyAlignment="1">
      <alignment horizontal="center" vertical="center"/>
    </xf>
    <xf numFmtId="0" fontId="31" fillId="38" borderId="29" xfId="42" applyFill="1" applyBorder="1">
      <alignment vertical="center"/>
    </xf>
    <xf numFmtId="0" fontId="31" fillId="38" borderId="30" xfId="42" applyFill="1" applyBorder="1">
      <alignment vertical="center"/>
    </xf>
    <xf numFmtId="0" fontId="31" fillId="39" borderId="29" xfId="42" applyFill="1" applyBorder="1">
      <alignment vertical="center"/>
    </xf>
    <xf numFmtId="0" fontId="31" fillId="39" borderId="30" xfId="42" applyFill="1" applyBorder="1">
      <alignment vertical="center"/>
    </xf>
    <xf numFmtId="0" fontId="31" fillId="0" borderId="22" xfId="42" applyBorder="1" applyAlignment="1">
      <alignment horizontal="center" vertical="center" wrapText="1"/>
    </xf>
    <xf numFmtId="0" fontId="31" fillId="0" borderId="31" xfId="42" applyBorder="1" applyAlignment="1">
      <alignment horizontal="center" vertical="center" wrapText="1"/>
    </xf>
    <xf numFmtId="0" fontId="31" fillId="0" borderId="26" xfId="42" applyBorder="1" applyAlignment="1">
      <alignment horizontal="center" vertical="center" wrapText="1"/>
    </xf>
    <xf numFmtId="0" fontId="31" fillId="0" borderId="10" xfId="42" applyBorder="1" applyAlignment="1">
      <alignment horizontal="center" vertical="center" wrapText="1"/>
    </xf>
    <xf numFmtId="0" fontId="31" fillId="38" borderId="32" xfId="42" applyFill="1" applyBorder="1" applyAlignment="1">
      <alignment horizontal="center" vertical="center"/>
    </xf>
    <xf numFmtId="0" fontId="31" fillId="38" borderId="27" xfId="42" applyFill="1" applyBorder="1" applyAlignment="1">
      <alignment horizontal="center" vertical="center"/>
    </xf>
    <xf numFmtId="0" fontId="31" fillId="0" borderId="28" xfId="42" applyBorder="1" applyAlignment="1">
      <alignment horizontal="center" vertical="center" wrapText="1"/>
    </xf>
    <xf numFmtId="0" fontId="31" fillId="0" borderId="29" xfId="42" applyBorder="1" applyAlignment="1">
      <alignment horizontal="center" vertical="center" wrapText="1"/>
    </xf>
    <xf numFmtId="0" fontId="31" fillId="38" borderId="30" xfId="42" applyFill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1" xfId="0" applyFont="1" applyBorder="1">
      <alignment vertical="center"/>
    </xf>
    <xf numFmtId="0" fontId="24" fillId="0" borderId="0" xfId="0" applyFont="1">
      <alignment vertical="center"/>
    </xf>
    <xf numFmtId="0" fontId="24" fillId="0" borderId="18" xfId="0" applyFont="1" applyBorder="1">
      <alignment vertical="center"/>
    </xf>
    <xf numFmtId="0" fontId="24" fillId="0" borderId="19" xfId="0" applyFont="1" applyBorder="1">
      <alignment vertical="center"/>
    </xf>
    <xf numFmtId="0" fontId="24" fillId="0" borderId="13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0" fontId="24" fillId="0" borderId="14" xfId="0" applyFont="1" applyBorder="1">
      <alignment vertical="center"/>
    </xf>
    <xf numFmtId="0" fontId="24" fillId="0" borderId="15" xfId="0" applyFont="1" applyBorder="1">
      <alignment vertical="center"/>
    </xf>
    <xf numFmtId="0" fontId="38" fillId="36" borderId="23" xfId="42" applyFont="1" applyFill="1" applyBorder="1" applyAlignment="1">
      <alignment horizontal="center" vertical="center"/>
    </xf>
    <xf numFmtId="0" fontId="38" fillId="36" borderId="24" xfId="42" applyFont="1" applyFill="1" applyBorder="1" applyAlignment="1">
      <alignment horizontal="center" vertical="center"/>
    </xf>
    <xf numFmtId="0" fontId="38" fillId="36" borderId="25" xfId="42" applyFont="1" applyFill="1" applyBorder="1" applyAlignment="1">
      <alignment horizontal="center" vertical="center"/>
    </xf>
    <xf numFmtId="0" fontId="41" fillId="0" borderId="0" xfId="42" applyFont="1" applyAlignment="1">
      <alignment vertical="center" wrapText="1"/>
    </xf>
    <xf numFmtId="0" fontId="38" fillId="36" borderId="31" xfId="42" applyFont="1" applyFill="1" applyBorder="1" applyAlignment="1">
      <alignment horizontal="center" vertical="center"/>
    </xf>
    <xf numFmtId="0" fontId="38" fillId="36" borderId="32" xfId="42" applyFont="1" applyFill="1" applyBorder="1" applyAlignment="1">
      <alignment horizontal="center" vertical="center"/>
    </xf>
    <xf numFmtId="0" fontId="24" fillId="0" borderId="16" xfId="42" applyFont="1" applyBorder="1" applyAlignment="1">
      <alignment horizontal="center" vertical="center"/>
    </xf>
    <xf numFmtId="0" fontId="24" fillId="0" borderId="17" xfId="42" applyFont="1" applyBorder="1" applyAlignment="1">
      <alignment horizontal="center" vertical="center"/>
    </xf>
    <xf numFmtId="0" fontId="41" fillId="0" borderId="0" xfId="42" applyFont="1" applyAlignment="1">
      <alignment horizontal="left"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3" fontId="21" fillId="0" borderId="18" xfId="0" applyNumberFormat="1" applyFont="1" applyBorder="1">
      <alignment vertical="center"/>
    </xf>
    <xf numFmtId="0" fontId="21" fillId="0" borderId="18" xfId="0" applyFont="1" applyBorder="1">
      <alignment vertical="center"/>
    </xf>
    <xf numFmtId="0" fontId="21" fillId="0" borderId="19" xfId="0" applyFont="1" applyBorder="1">
      <alignment vertical="center"/>
    </xf>
    <xf numFmtId="3" fontId="21" fillId="0" borderId="0" xfId="0" applyNumberFormat="1" applyFont="1">
      <alignment vertical="center"/>
    </xf>
    <xf numFmtId="3" fontId="21" fillId="0" borderId="12" xfId="0" applyNumberFormat="1" applyFont="1" applyBorder="1">
      <alignment vertical="center"/>
    </xf>
    <xf numFmtId="0" fontId="21" fillId="0" borderId="14" xfId="0" applyFont="1" applyBorder="1">
      <alignment vertical="center"/>
    </xf>
    <xf numFmtId="0" fontId="21" fillId="0" borderId="15" xfId="0" applyFont="1" applyBorder="1">
      <alignment vertical="center"/>
    </xf>
    <xf numFmtId="3" fontId="21" fillId="0" borderId="18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1" fillId="0" borderId="12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" fontId="30" fillId="0" borderId="0" xfId="0" quotePrefix="1" applyNumberFormat="1" applyFont="1">
      <alignment vertical="center"/>
    </xf>
    <xf numFmtId="0" fontId="30" fillId="0" borderId="0" xfId="0" quotePrefix="1" applyFont="1">
      <alignment vertical="center"/>
    </xf>
    <xf numFmtId="0" fontId="29" fillId="34" borderId="0" xfId="0" applyFont="1" applyFill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quotePrefix="1" applyFont="1" applyBorder="1">
      <alignment vertical="center"/>
    </xf>
    <xf numFmtId="0" fontId="24" fillId="0" borderId="21" xfId="0" applyFont="1" applyBorder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>
      <alignment vertical="center"/>
    </xf>
    <xf numFmtId="0" fontId="24" fillId="0" borderId="18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4" fillId="0" borderId="0" xfId="0" applyFont="1" applyAlignment="1">
      <alignment horizontal="center" vertical="center"/>
    </xf>
    <xf numFmtId="0" fontId="24" fillId="0" borderId="0" xfId="0" quotePrefix="1" applyFont="1">
      <alignment vertical="center"/>
    </xf>
    <xf numFmtId="0" fontId="26" fillId="0" borderId="16" xfId="0" applyFont="1" applyBorder="1" applyAlignment="1">
      <alignment horizontal="center" vertical="top"/>
    </xf>
    <xf numFmtId="0" fontId="26" fillId="0" borderId="17" xfId="0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0" fontId="26" fillId="0" borderId="16" xfId="0" applyFont="1" applyBorder="1" applyAlignment="1">
      <alignment horizontal="left" vertical="top"/>
    </xf>
    <xf numFmtId="0" fontId="26" fillId="0" borderId="17" xfId="0" applyFont="1" applyBorder="1" applyAlignment="1">
      <alignment horizontal="left" vertical="top"/>
    </xf>
    <xf numFmtId="0" fontId="26" fillId="0" borderId="20" xfId="0" applyFont="1" applyBorder="1" applyAlignment="1">
      <alignment horizontal="left" vertical="top"/>
    </xf>
    <xf numFmtId="0" fontId="26" fillId="0" borderId="21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13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center" vertical="top"/>
    </xf>
    <xf numFmtId="0" fontId="26" fillId="0" borderId="18" xfId="0" applyFont="1" applyBorder="1" applyAlignment="1">
      <alignment horizontal="center" vertical="top"/>
    </xf>
    <xf numFmtId="0" fontId="26" fillId="0" borderId="19" xfId="0" applyFont="1" applyBorder="1" applyAlignment="1">
      <alignment horizontal="center" vertical="top"/>
    </xf>
    <xf numFmtId="0" fontId="26" fillId="0" borderId="13" xfId="0" applyFont="1" applyBorder="1" applyAlignment="1">
      <alignment horizontal="center" vertical="top"/>
    </xf>
    <xf numFmtId="0" fontId="26" fillId="0" borderId="14" xfId="0" applyFont="1" applyBorder="1" applyAlignment="1">
      <alignment horizontal="center" vertical="top"/>
    </xf>
    <xf numFmtId="0" fontId="26" fillId="0" borderId="15" xfId="0" applyFont="1" applyBorder="1" applyAlignment="1">
      <alignment horizontal="center" vertical="top"/>
    </xf>
    <xf numFmtId="3" fontId="24" fillId="0" borderId="18" xfId="0" applyNumberFormat="1" applyFont="1" applyBorder="1">
      <alignment vertical="center"/>
    </xf>
    <xf numFmtId="3" fontId="24" fillId="0" borderId="0" xfId="0" applyNumberFormat="1" applyFont="1">
      <alignment vertical="center"/>
    </xf>
    <xf numFmtId="3" fontId="24" fillId="0" borderId="12" xfId="0" applyNumberFormat="1" applyFont="1" applyBorder="1">
      <alignment vertical="center"/>
    </xf>
  </cellXfs>
  <cellStyles count="51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4" xr:uid="{00000000-0005-0000-0000-00001B000000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00000000-0005-0000-0000-000021000000}"/>
    <cellStyle name="桁区切り 2 2" xfId="47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C000000}"/>
    <cellStyle name="標準 2 2" xfId="48" xr:uid="{00000000-0005-0000-0000-00002D000000}"/>
    <cellStyle name="標準 2 3" xfId="49" xr:uid="{00000000-0005-0000-0000-00002E000000}"/>
    <cellStyle name="標準 3" xfId="46" xr:uid="{00000000-0005-0000-0000-00002F000000}"/>
    <cellStyle name="標準_SP-3D" xfId="45" xr:uid="{00000000-0005-0000-0000-000030000000}"/>
    <cellStyle name="未定義" xfId="50" xr:uid="{00000000-0005-0000-0000-000031000000}"/>
    <cellStyle name="良い" xfId="6" builtinId="26" customBuiltin="1"/>
  </cellStyles>
  <dxfs count="0"/>
  <tableStyles count="0" defaultTableStyle="TableStyleMedium2" defaultPivotStyle="PivotStyleLight16"/>
  <colors>
    <mruColors>
      <color rgb="FFCCFFCC"/>
      <color rgb="FFFFFF00"/>
      <color rgb="FFFFC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283364</xdr:colOff>
      <xdr:row>3</xdr:row>
      <xdr:rowOff>142873</xdr:rowOff>
    </xdr:from>
    <xdr:to>
      <xdr:col>9</xdr:col>
      <xdr:colOff>273845</xdr:colOff>
      <xdr:row>5</xdr:row>
      <xdr:rowOff>142872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83364" y="1178717"/>
          <a:ext cx="5884075" cy="61912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latin typeface="+mn-ea"/>
              <a:ea typeface="+mn-ea"/>
            </a:rPr>
            <a:t>　</a:t>
          </a:r>
          <a:r>
            <a:rPr kumimoji="1" lang="ja-JP" altLang="en-US" sz="3600" b="1" u="sng">
              <a:solidFill>
                <a:schemeClr val="accent2">
                  <a:lumMod val="75000"/>
                </a:schemeClr>
              </a:solidFill>
              <a:latin typeface="+mn-ea"/>
              <a:ea typeface="+mn-ea"/>
            </a:rPr>
            <a:t>数量</a:t>
          </a:r>
          <a:r>
            <a:rPr kumimoji="1" lang="ja-JP" altLang="en-US" sz="3600">
              <a:latin typeface="+mn-ea"/>
              <a:ea typeface="+mn-ea"/>
            </a:rPr>
            <a:t>が</a:t>
          </a:r>
          <a:r>
            <a:rPr kumimoji="1" lang="en-US" altLang="ja-JP" sz="3600" b="1" u="sng"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100</a:t>
          </a:r>
          <a:r>
            <a:rPr kumimoji="1" lang="en-US" altLang="ja-JP" sz="3600" b="1" u="none"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 </a:t>
          </a:r>
          <a:r>
            <a:rPr kumimoji="1" lang="ja-JP" altLang="en-US" sz="3600" b="1" u="sng">
              <a:solidFill>
                <a:srgbClr val="00B050"/>
              </a:solidFill>
              <a:latin typeface="+mn-ea"/>
              <a:ea typeface="+mn-ea"/>
            </a:rPr>
            <a:t>以上</a:t>
          </a:r>
          <a:endParaRPr kumimoji="1" lang="en-US" altLang="ja-JP" sz="3600" u="sng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283364</xdr:colOff>
      <xdr:row>6</xdr:row>
      <xdr:rowOff>47625</xdr:rowOff>
    </xdr:from>
    <xdr:to>
      <xdr:col>9</xdr:col>
      <xdr:colOff>273845</xdr:colOff>
      <xdr:row>10</xdr:row>
      <xdr:rowOff>-1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83364" y="2012156"/>
          <a:ext cx="5884075" cy="101203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000"/>
            </a:lnSpc>
          </a:pPr>
          <a:r>
            <a:rPr kumimoji="1" lang="ja-JP" altLang="en-US" sz="2000">
              <a:latin typeface="+mn-ea"/>
              <a:ea typeface="+mn-ea"/>
            </a:rPr>
            <a:t>　</a:t>
          </a:r>
          <a:r>
            <a:rPr kumimoji="1" lang="ja-JP" altLang="en-US" sz="1800">
              <a:latin typeface="+mn-ea"/>
              <a:ea typeface="+mn-ea"/>
            </a:rPr>
            <a:t>式に表すと</a:t>
          </a:r>
          <a:r>
            <a:rPr kumimoji="1" lang="en-US" altLang="ja-JP" sz="1800">
              <a:latin typeface="+mn-ea"/>
              <a:ea typeface="+mn-ea"/>
            </a:rPr>
            <a:t>…</a:t>
          </a:r>
          <a:r>
            <a:rPr kumimoji="1" lang="ja-JP" altLang="en-US" sz="1800">
              <a:latin typeface="+mn-ea"/>
              <a:ea typeface="+mn-ea"/>
            </a:rPr>
            <a:t>　　</a:t>
          </a:r>
          <a:r>
            <a:rPr kumimoji="1" lang="ja-JP" altLang="en-US" sz="1400" b="1">
              <a:solidFill>
                <a:schemeClr val="accent2">
                  <a:lumMod val="75000"/>
                </a:schemeClr>
              </a:solidFill>
              <a:latin typeface="+mn-ea"/>
              <a:ea typeface="+mn-ea"/>
            </a:rPr>
            <a:t>左の値</a:t>
          </a:r>
          <a:r>
            <a:rPr kumimoji="1" lang="ja-JP" altLang="en-US" sz="1800">
              <a:latin typeface="+mn-ea"/>
              <a:ea typeface="+mn-ea"/>
            </a:rPr>
            <a:t>　　　　　</a:t>
          </a:r>
          <a:r>
            <a:rPr kumimoji="1" lang="ja-JP" altLang="en-US" sz="1800" b="1">
              <a:latin typeface="+mn-ea"/>
              <a:ea typeface="+mn-ea"/>
            </a:rPr>
            <a:t>　</a:t>
          </a:r>
          <a:r>
            <a:rPr kumimoji="1" lang="ja-JP" altLang="en-US" sz="1400" b="1"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右の値</a:t>
          </a:r>
          <a:endParaRPr kumimoji="1" lang="en-US" altLang="ja-JP" sz="1800" b="1">
            <a:solidFill>
              <a:schemeClr val="accent5">
                <a:lumMod val="75000"/>
              </a:schemeClr>
            </a:solidFill>
            <a:latin typeface="+mn-ea"/>
            <a:ea typeface="+mn-ea"/>
          </a:endParaRPr>
        </a:p>
        <a:p>
          <a:pPr algn="l">
            <a:lnSpc>
              <a:spcPts val="4200"/>
            </a:lnSpc>
          </a:pPr>
          <a:r>
            <a:rPr kumimoji="1" lang="ja-JP" altLang="en-US" sz="3600" b="1">
              <a:solidFill>
                <a:schemeClr val="accent2">
                  <a:lumMod val="75000"/>
                </a:schemeClr>
              </a:solidFill>
              <a:latin typeface="+mn-ea"/>
              <a:ea typeface="+mn-ea"/>
            </a:rPr>
            <a:t>　　　　　数量 </a:t>
          </a:r>
          <a:r>
            <a:rPr kumimoji="1" lang="en-US" altLang="ja-JP" sz="3600" b="1">
              <a:solidFill>
                <a:srgbClr val="00B050"/>
              </a:solidFill>
              <a:latin typeface="+mn-ea"/>
              <a:ea typeface="+mn-ea"/>
            </a:rPr>
            <a:t>&gt;= </a:t>
          </a:r>
          <a:r>
            <a:rPr kumimoji="1" lang="en-US" altLang="ja-JP" sz="3600" b="1"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100</a:t>
          </a:r>
          <a:r>
            <a:rPr kumimoji="1" lang="ja-JP" altLang="en-US" sz="3600" b="1"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　</a:t>
          </a:r>
          <a:endParaRPr kumimoji="1" lang="en-US" altLang="ja-JP" sz="36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523874</xdr:colOff>
      <xdr:row>5</xdr:row>
      <xdr:rowOff>83341</xdr:rowOff>
    </xdr:from>
    <xdr:to>
      <xdr:col>3</xdr:col>
      <xdr:colOff>523875</xdr:colOff>
      <xdr:row>6</xdr:row>
      <xdr:rowOff>142873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488405" y="1738310"/>
          <a:ext cx="1" cy="369094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309567</xdr:colOff>
      <xdr:row>5</xdr:row>
      <xdr:rowOff>71434</xdr:rowOff>
    </xdr:from>
    <xdr:to>
      <xdr:col>5</xdr:col>
      <xdr:colOff>619125</xdr:colOff>
      <xdr:row>6</xdr:row>
      <xdr:rowOff>119063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3583786" y="1726403"/>
          <a:ext cx="309558" cy="357191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642938</xdr:colOff>
      <xdr:row>5</xdr:row>
      <xdr:rowOff>71437</xdr:rowOff>
    </xdr:from>
    <xdr:to>
      <xdr:col>6</xdr:col>
      <xdr:colOff>523875</xdr:colOff>
      <xdr:row>7</xdr:row>
      <xdr:rowOff>83344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262313" y="1726406"/>
          <a:ext cx="1190625" cy="631032"/>
        </a:xfrm>
        <a:custGeom>
          <a:avLst/>
          <a:gdLst>
            <a:gd name="connsiteX0" fmla="*/ 1250157 w 1250157"/>
            <a:gd name="connsiteY0" fmla="*/ 0 h 631032"/>
            <a:gd name="connsiteX1" fmla="*/ 1250157 w 1250157"/>
            <a:gd name="connsiteY1" fmla="*/ 119063 h 631032"/>
            <a:gd name="connsiteX2" fmla="*/ 0 w 1250157"/>
            <a:gd name="connsiteY2" fmla="*/ 119063 h 631032"/>
            <a:gd name="connsiteX3" fmla="*/ 0 w 1250157"/>
            <a:gd name="connsiteY3" fmla="*/ 631032 h 631032"/>
            <a:gd name="connsiteX0" fmla="*/ 1250157 w 1250157"/>
            <a:gd name="connsiteY0" fmla="*/ 0 h 631032"/>
            <a:gd name="connsiteX1" fmla="*/ 1250157 w 1250157"/>
            <a:gd name="connsiteY1" fmla="*/ 119063 h 631032"/>
            <a:gd name="connsiteX2" fmla="*/ 0 w 1250157"/>
            <a:gd name="connsiteY2" fmla="*/ 202407 h 631032"/>
            <a:gd name="connsiteX3" fmla="*/ 0 w 1250157"/>
            <a:gd name="connsiteY3" fmla="*/ 631032 h 6310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50157" h="631032">
              <a:moveTo>
                <a:pt x="1250157" y="0"/>
              </a:moveTo>
              <a:lnTo>
                <a:pt x="1250157" y="119063"/>
              </a:lnTo>
              <a:lnTo>
                <a:pt x="0" y="202407"/>
              </a:lnTo>
              <a:lnTo>
                <a:pt x="0" y="631032"/>
              </a:lnTo>
            </a:path>
          </a:pathLst>
        </a:custGeom>
        <a:ln w="38100">
          <a:solidFill>
            <a:srgbClr val="00B05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2</xdr:row>
      <xdr:rowOff>19050</xdr:rowOff>
    </xdr:from>
    <xdr:to>
      <xdr:col>10</xdr:col>
      <xdr:colOff>438150</xdr:colOff>
      <xdr:row>5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0501" y="676275"/>
          <a:ext cx="7248524" cy="628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3600">
              <a:latin typeface="+mn-ea"/>
              <a:ea typeface="+mn-ea"/>
            </a:rPr>
            <a:t>　＝</a:t>
          </a:r>
          <a:r>
            <a:rPr kumimoji="1" lang="en-US" altLang="ja-JP" sz="3600">
              <a:latin typeface="+mn-ea"/>
              <a:ea typeface="+mn-ea"/>
            </a:rPr>
            <a:t>IF</a:t>
          </a:r>
          <a:r>
            <a:rPr kumimoji="1" lang="ja-JP" altLang="en-US" sz="3600">
              <a:latin typeface="+mn-ea"/>
              <a:ea typeface="+mn-ea"/>
            </a:rPr>
            <a:t>（</a:t>
          </a:r>
          <a:r>
            <a:rPr kumimoji="1" lang="ja-JP" altLang="en-US" sz="3600">
              <a:solidFill>
                <a:schemeClr val="accent2">
                  <a:lumMod val="75000"/>
                </a:schemeClr>
              </a:solidFill>
              <a:latin typeface="+mn-ea"/>
              <a:ea typeface="+mn-ea"/>
            </a:rPr>
            <a:t>条件</a:t>
          </a:r>
          <a:r>
            <a:rPr kumimoji="1" lang="en-US" altLang="ja-JP" sz="3600">
              <a:latin typeface="+mn-ea"/>
              <a:ea typeface="+mn-ea"/>
            </a:rPr>
            <a:t>,</a:t>
          </a:r>
          <a:r>
            <a:rPr kumimoji="1" lang="ja-JP" altLang="en-US" sz="3600"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真の場合</a:t>
          </a:r>
          <a:r>
            <a:rPr kumimoji="1" lang="en-US" altLang="ja-JP" sz="3600">
              <a:latin typeface="+mn-ea"/>
              <a:ea typeface="+mn-ea"/>
            </a:rPr>
            <a:t>,</a:t>
          </a:r>
          <a:r>
            <a:rPr kumimoji="1" lang="ja-JP" altLang="en-US" sz="3600">
              <a:solidFill>
                <a:schemeClr val="accent4">
                  <a:lumMod val="75000"/>
                </a:schemeClr>
              </a:solidFill>
              <a:latin typeface="+mn-ea"/>
              <a:ea typeface="+mn-ea"/>
            </a:rPr>
            <a:t>偽の場合</a:t>
          </a:r>
          <a:r>
            <a:rPr kumimoji="1" lang="ja-JP" altLang="en-US" sz="3600">
              <a:latin typeface="+mn-ea"/>
              <a:ea typeface="+mn-ea"/>
            </a:rPr>
            <a:t>）</a:t>
          </a:r>
          <a:endParaRPr kumimoji="1" lang="en-US" altLang="ja-JP" sz="36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66676</xdr:colOff>
      <xdr:row>5</xdr:row>
      <xdr:rowOff>146404</xdr:rowOff>
    </xdr:from>
    <xdr:to>
      <xdr:col>10</xdr:col>
      <xdr:colOff>657225</xdr:colOff>
      <xdr:row>9</xdr:row>
      <xdr:rowOff>161924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66676" y="1301310"/>
          <a:ext cx="7543799" cy="682270"/>
          <a:chOff x="66676" y="1384654"/>
          <a:chExt cx="7591424" cy="701320"/>
        </a:xfrm>
      </xdr:grpSpPr>
      <xdr:sp macro="" textlink="">
        <xdr:nvSpPr>
          <xdr:cNvPr id="4" name="上矢印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 rot="1451604">
            <a:off x="1906080" y="1384654"/>
            <a:ext cx="318464" cy="373408"/>
          </a:xfrm>
          <a:prstGeom prst="upArrow">
            <a:avLst/>
          </a:prstGeom>
          <a:solidFill>
            <a:schemeClr val="accent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上矢印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 rot="20148396" flipH="1">
            <a:off x="5718091" y="1391134"/>
            <a:ext cx="346667" cy="373408"/>
          </a:xfrm>
          <a:prstGeom prst="upArrow">
            <a:avLst/>
          </a:prstGeom>
          <a:solidFill>
            <a:schemeClr val="accent4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上矢印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 rot="21600000" flipH="1">
            <a:off x="3632116" y="1400659"/>
            <a:ext cx="346667" cy="373408"/>
          </a:xfrm>
          <a:prstGeom prst="upArrow">
            <a:avLst/>
          </a:prstGeom>
          <a:solidFill>
            <a:schemeClr val="accent5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66676" y="1638299"/>
            <a:ext cx="7591424" cy="4476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600" b="1">
                <a:solidFill>
                  <a:sysClr val="windowText" lastClr="000000"/>
                </a:solidFill>
              </a:rPr>
              <a:t>もしも</a:t>
            </a:r>
            <a:r>
              <a:rPr kumimoji="1" lang="ja-JP" altLang="en-US" sz="1600" b="1">
                <a:solidFill>
                  <a:schemeClr val="accent2">
                    <a:lumMod val="75000"/>
                  </a:schemeClr>
                </a:solidFill>
              </a:rPr>
              <a:t>○○だったら</a:t>
            </a:r>
            <a:r>
              <a:rPr kumimoji="1" lang="ja-JP" altLang="en-US" sz="1600"/>
              <a:t>，</a:t>
            </a:r>
            <a:r>
              <a:rPr kumimoji="1" lang="ja-JP" altLang="en-US" sz="1600" b="1">
                <a:solidFill>
                  <a:schemeClr val="accent5">
                    <a:lumMod val="75000"/>
                  </a:schemeClr>
                </a:solidFill>
              </a:rPr>
              <a:t>条件にあてはまる場合の指示</a:t>
            </a:r>
            <a:r>
              <a:rPr kumimoji="1" lang="ja-JP" altLang="en-US" sz="1600"/>
              <a:t>，</a:t>
            </a:r>
            <a:r>
              <a:rPr kumimoji="1" lang="ja-JP" altLang="en-US" sz="1600" b="1">
                <a:solidFill>
                  <a:schemeClr val="accent4">
                    <a:lumMod val="75000"/>
                  </a:schemeClr>
                </a:solidFill>
              </a:rPr>
              <a:t>あてはまらない場合の指示</a:t>
            </a:r>
          </a:p>
        </xdr:txBody>
      </xdr:sp>
    </xdr:grpSp>
    <xdr:clientData/>
  </xdr:twoCellAnchor>
  <xdr:twoCellAnchor>
    <xdr:from>
      <xdr:col>0</xdr:col>
      <xdr:colOff>57151</xdr:colOff>
      <xdr:row>11</xdr:row>
      <xdr:rowOff>19050</xdr:rowOff>
    </xdr:from>
    <xdr:to>
      <xdr:col>7</xdr:col>
      <xdr:colOff>123825</xdr:colOff>
      <xdr:row>22</xdr:row>
      <xdr:rowOff>9525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7151" y="2352675"/>
          <a:ext cx="5010149" cy="18954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3200">
              <a:latin typeface="+mn-ea"/>
              <a:ea typeface="+mn-ea"/>
            </a:rPr>
            <a:t>＝</a:t>
          </a:r>
          <a:r>
            <a:rPr kumimoji="1" lang="en-US" altLang="ja-JP" sz="3200">
              <a:latin typeface="+mn-ea"/>
              <a:ea typeface="+mn-ea"/>
            </a:rPr>
            <a:t>IF</a:t>
          </a:r>
          <a:r>
            <a:rPr kumimoji="1" lang="ja-JP" altLang="en-US" sz="3200">
              <a:latin typeface="+mn-ea"/>
              <a:ea typeface="+mn-ea"/>
            </a:rPr>
            <a:t>（</a:t>
          </a:r>
          <a:r>
            <a:rPr kumimoji="1" lang="ja-JP" altLang="en-US" sz="3200">
              <a:solidFill>
                <a:sysClr val="windowText" lastClr="000000"/>
              </a:solidFill>
              <a:latin typeface="+mn-ea"/>
              <a:ea typeface="+mn-ea"/>
            </a:rPr>
            <a:t>もし</a:t>
          </a:r>
          <a:r>
            <a:rPr kumimoji="1" lang="ja-JP" altLang="en-US" sz="3200">
              <a:solidFill>
                <a:schemeClr val="accent2">
                  <a:lumMod val="75000"/>
                </a:schemeClr>
              </a:solidFill>
              <a:latin typeface="+mn-ea"/>
              <a:ea typeface="+mn-ea"/>
            </a:rPr>
            <a:t>雨が降ったら</a:t>
          </a:r>
          <a:r>
            <a:rPr kumimoji="1" lang="en-US" altLang="ja-JP" sz="3200">
              <a:latin typeface="+mn-ea"/>
              <a:ea typeface="+mn-ea"/>
            </a:rPr>
            <a:t>,</a:t>
          </a:r>
        </a:p>
        <a:p>
          <a:pPr algn="l"/>
          <a:r>
            <a:rPr kumimoji="1" lang="ja-JP" altLang="en-US" sz="3200"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　　　真</a:t>
          </a:r>
          <a:r>
            <a:rPr kumimoji="1" lang="ja-JP" altLang="en-US" sz="3200" u="sng"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　傘を　　　　　　　</a:t>
          </a:r>
          <a:r>
            <a:rPr kumimoji="1" lang="en-US" altLang="ja-JP" sz="3200">
              <a:latin typeface="+mn-ea"/>
              <a:ea typeface="+mn-ea"/>
            </a:rPr>
            <a:t>,</a:t>
          </a:r>
        </a:p>
        <a:p>
          <a:pPr algn="l"/>
          <a:r>
            <a:rPr kumimoji="1" lang="ja-JP" altLang="en-US" sz="3200">
              <a:solidFill>
                <a:schemeClr val="accent4">
                  <a:lumMod val="75000"/>
                </a:schemeClr>
              </a:solidFill>
              <a:latin typeface="+mn-ea"/>
              <a:ea typeface="+mn-ea"/>
            </a:rPr>
            <a:t>　　　偽</a:t>
          </a:r>
          <a:r>
            <a:rPr kumimoji="1" lang="ja-JP" altLang="en-US" sz="3200" u="sng">
              <a:solidFill>
                <a:schemeClr val="accent4">
                  <a:lumMod val="75000"/>
                </a:schemeClr>
              </a:solidFill>
              <a:latin typeface="+mn-ea"/>
              <a:ea typeface="+mn-ea"/>
            </a:rPr>
            <a:t>　傘を　　　　　　　</a:t>
          </a:r>
          <a:r>
            <a:rPr kumimoji="1" lang="ja-JP" altLang="en-US" sz="3200">
              <a:latin typeface="+mn-ea"/>
              <a:ea typeface="+mn-ea"/>
            </a:rPr>
            <a:t>）</a:t>
          </a:r>
          <a:endParaRPr kumimoji="1" lang="en-US" altLang="ja-JP" sz="32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</xdr:colOff>
      <xdr:row>75</xdr:row>
      <xdr:rowOff>85725</xdr:rowOff>
    </xdr:from>
    <xdr:to>
      <xdr:col>7</xdr:col>
      <xdr:colOff>609600</xdr:colOff>
      <xdr:row>88</xdr:row>
      <xdr:rowOff>9525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" y="12858750"/>
          <a:ext cx="5553074" cy="2171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3600">
              <a:latin typeface="+mn-ea"/>
              <a:ea typeface="+mn-ea"/>
            </a:rPr>
            <a:t>＝</a:t>
          </a:r>
          <a:r>
            <a:rPr kumimoji="1" lang="en-US" altLang="ja-JP" sz="3600">
              <a:latin typeface="+mn-ea"/>
              <a:ea typeface="+mn-ea"/>
            </a:rPr>
            <a:t>IF</a:t>
          </a:r>
          <a:r>
            <a:rPr kumimoji="1" lang="ja-JP" altLang="en-US" sz="3600">
              <a:latin typeface="+mn-ea"/>
              <a:ea typeface="+mn-ea"/>
            </a:rPr>
            <a:t>（</a:t>
          </a:r>
          <a:r>
            <a:rPr kumimoji="1" lang="ja-JP" altLang="en-US" sz="3600" u="sng">
              <a:solidFill>
                <a:schemeClr val="accent2">
                  <a:lumMod val="75000"/>
                </a:schemeClr>
              </a:solidFill>
              <a:latin typeface="ＭＳ ゴシック" pitchFamily="49" charset="-128"/>
              <a:ea typeface="ＭＳ ゴシック" pitchFamily="49" charset="-128"/>
            </a:rPr>
            <a:t>セル番地</a:t>
          </a:r>
          <a:r>
            <a:rPr kumimoji="1" lang="en-US" altLang="ja-JP" sz="3600" u="sng">
              <a:solidFill>
                <a:schemeClr val="accent2">
                  <a:lumMod val="75000"/>
                </a:schemeClr>
              </a:solidFill>
              <a:latin typeface="ＭＳ ゴシック" pitchFamily="49" charset="-128"/>
              <a:ea typeface="ＭＳ ゴシック" pitchFamily="49" charset="-128"/>
            </a:rPr>
            <a:t>&gt;=2500</a:t>
          </a:r>
          <a:r>
            <a:rPr kumimoji="1" lang="en-US" altLang="ja-JP" sz="3600">
              <a:latin typeface="+mn-ea"/>
              <a:ea typeface="+mn-ea"/>
            </a:rPr>
            <a:t>,</a:t>
          </a:r>
        </a:p>
        <a:p>
          <a:pPr algn="l"/>
          <a:r>
            <a:rPr kumimoji="1" lang="ja-JP" altLang="en-US" sz="3600"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　　　真</a:t>
          </a:r>
          <a:r>
            <a:rPr kumimoji="1" lang="ja-JP" altLang="en-US" sz="3600" u="sng"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　　　　　　　　　　　</a:t>
          </a:r>
          <a:r>
            <a:rPr kumimoji="1" lang="en-US" altLang="ja-JP" sz="3600">
              <a:latin typeface="+mn-ea"/>
              <a:ea typeface="+mn-ea"/>
            </a:rPr>
            <a:t>,</a:t>
          </a:r>
        </a:p>
        <a:p>
          <a:pPr algn="l"/>
          <a:r>
            <a:rPr kumimoji="1" lang="ja-JP" altLang="en-US" sz="3600">
              <a:solidFill>
                <a:schemeClr val="accent4">
                  <a:lumMod val="75000"/>
                </a:schemeClr>
              </a:solidFill>
              <a:latin typeface="+mn-ea"/>
              <a:ea typeface="+mn-ea"/>
            </a:rPr>
            <a:t>　　　偽</a:t>
          </a:r>
          <a:r>
            <a:rPr kumimoji="1" lang="ja-JP" altLang="en-US" sz="3600" u="sng">
              <a:solidFill>
                <a:schemeClr val="accent4">
                  <a:lumMod val="75000"/>
                </a:schemeClr>
              </a:solidFill>
              <a:latin typeface="+mn-ea"/>
              <a:ea typeface="+mn-ea"/>
            </a:rPr>
            <a:t>　　　　　　　　　　　</a:t>
          </a:r>
          <a:r>
            <a:rPr kumimoji="1" lang="ja-JP" altLang="en-US" sz="3600">
              <a:latin typeface="+mn-ea"/>
              <a:ea typeface="+mn-ea"/>
            </a:rPr>
            <a:t>）</a:t>
          </a:r>
          <a:endParaRPr kumimoji="1" lang="en-US" altLang="ja-JP" sz="3600"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561975</xdr:colOff>
      <xdr:row>72</xdr:row>
      <xdr:rowOff>19050</xdr:rowOff>
    </xdr:from>
    <xdr:to>
      <xdr:col>8</xdr:col>
      <xdr:colOff>542925</xdr:colOff>
      <xdr:row>74</xdr:row>
      <xdr:rowOff>161924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448050" y="12268200"/>
          <a:ext cx="2724150" cy="495299"/>
        </a:xfrm>
        <a:prstGeom prst="wedgeRoundRectCallout">
          <a:avLst>
            <a:gd name="adj1" fmla="val -61107"/>
            <a:gd name="adj2" fmla="val 53088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大切！</a:t>
          </a:r>
          <a:r>
            <a:rPr kumimoji="1" lang="ja-JP" altLang="en-US" sz="1600" b="1"/>
            <a:t>以上</a:t>
          </a:r>
          <a:r>
            <a:rPr kumimoji="1" lang="ja-JP" altLang="en-US" sz="1400" b="0"/>
            <a:t>は</a:t>
          </a:r>
          <a:r>
            <a:rPr kumimoji="1" lang="ja-JP" altLang="en-US" sz="1100"/>
            <a:t>　　</a:t>
          </a:r>
          <a:r>
            <a:rPr kumimoji="1" lang="en-US" altLang="ja-JP" sz="1800">
              <a:latin typeface="+mn-ea"/>
              <a:ea typeface="+mn-ea"/>
            </a:rPr>
            <a:t>&gt;=</a:t>
          </a:r>
          <a:r>
            <a:rPr kumimoji="1" lang="ja-JP" altLang="en-US" sz="1800">
              <a:latin typeface="+mn-ea"/>
              <a:ea typeface="+mn-ea"/>
            </a:rPr>
            <a:t>　　</a:t>
          </a:r>
          <a:endParaRPr kumimoji="1" lang="en-US" altLang="ja-JP" sz="1800"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676275</xdr:colOff>
      <xdr:row>73</xdr:row>
      <xdr:rowOff>123825</xdr:rowOff>
    </xdr:from>
    <xdr:to>
      <xdr:col>10</xdr:col>
      <xdr:colOff>47625</xdr:colOff>
      <xdr:row>75</xdr:row>
      <xdr:rowOff>133350</xdr:rowOff>
    </xdr:to>
    <xdr:sp macro="" textlink="">
      <xdr:nvSpPr>
        <xdr:cNvPr id="15" name="フリーフォーム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6305550" y="12553950"/>
          <a:ext cx="742950" cy="352425"/>
        </a:xfrm>
        <a:custGeom>
          <a:avLst/>
          <a:gdLst>
            <a:gd name="connsiteX0" fmla="*/ 0 w 742950"/>
            <a:gd name="connsiteY0" fmla="*/ 0 h 352425"/>
            <a:gd name="connsiteX1" fmla="*/ 742950 w 742950"/>
            <a:gd name="connsiteY1" fmla="*/ 0 h 352425"/>
            <a:gd name="connsiteX2" fmla="*/ 742950 w 742950"/>
            <a:gd name="connsiteY2" fmla="*/ 352425 h 3524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42950" h="352425">
              <a:moveTo>
                <a:pt x="0" y="0"/>
              </a:moveTo>
              <a:lnTo>
                <a:pt x="742950" y="0"/>
              </a:lnTo>
              <a:lnTo>
                <a:pt x="742950" y="352425"/>
              </a:lnTo>
            </a:path>
          </a:pathLst>
        </a:custGeom>
        <a:ln w="7620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628649</xdr:colOff>
      <xdr:row>22</xdr:row>
      <xdr:rowOff>47625</xdr:rowOff>
    </xdr:from>
    <xdr:to>
      <xdr:col>10</xdr:col>
      <xdr:colOff>85725</xdr:colOff>
      <xdr:row>27</xdr:row>
      <xdr:rowOff>66675</xdr:rowOff>
    </xdr:to>
    <xdr:sp macro="" textlink="">
      <xdr:nvSpPr>
        <xdr:cNvPr id="16" name="下矢印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628649" y="4286250"/>
          <a:ext cx="6457951" cy="876300"/>
        </a:xfrm>
        <a:prstGeom prst="downArrow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結果を出したいセルで</a:t>
          </a:r>
          <a:endParaRPr kumimoji="1" lang="en-US" altLang="ja-JP" sz="14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FX</a:t>
          </a:r>
          <a:r>
            <a:rPr kumimoji="1" lang="ja-JP" altLang="en-US" sz="1400" b="0">
              <a:solidFill>
                <a:schemeClr val="dk1"/>
              </a:solidFill>
              <a:latin typeface="+mn-ea"/>
              <a:ea typeface="+mn-ea"/>
            </a:rPr>
            <a:t>⇒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ＩＦ</a:t>
          </a:r>
          <a:r>
            <a:rPr kumimoji="1" lang="ja-JP" altLang="en-US" sz="1400" b="0">
              <a:solidFill>
                <a:schemeClr val="dk1"/>
              </a:solidFill>
              <a:latin typeface="+mn-ea"/>
              <a:ea typeface="+mn-ea"/>
            </a:rPr>
            <a:t>を選択しよう！</a:t>
          </a:r>
          <a:endParaRPr kumimoji="1" lang="ja-JP" altLang="en-US" sz="14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409576</xdr:colOff>
      <xdr:row>27</xdr:row>
      <xdr:rowOff>114302</xdr:rowOff>
    </xdr:from>
    <xdr:to>
      <xdr:col>7</xdr:col>
      <xdr:colOff>76200</xdr:colOff>
      <xdr:row>37</xdr:row>
      <xdr:rowOff>2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409576" y="5103021"/>
          <a:ext cx="4619624" cy="1576387"/>
          <a:chOff x="409575" y="5343526"/>
          <a:chExt cx="4647398" cy="1600953"/>
        </a:xfrm>
      </xdr:grpSpPr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/>
        </xdr:nvSpPr>
        <xdr:spPr>
          <a:xfrm>
            <a:off x="409575" y="5343526"/>
            <a:ext cx="4647398" cy="1600953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/>
              <a:t>IF</a:t>
            </a:r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/>
        </xdr:nvSpPr>
        <xdr:spPr>
          <a:xfrm>
            <a:off x="1562101" y="5410200"/>
            <a:ext cx="3276600" cy="371475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セル番地＝</a:t>
            </a:r>
            <a:r>
              <a:rPr kumimoji="1" lang="en-US" altLang="ja-JP" sz="14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"</a:t>
            </a:r>
            <a:r>
              <a:rPr kumimoji="1" lang="ja-JP" altLang="ja-JP" sz="14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雨</a:t>
            </a:r>
            <a:r>
              <a:rPr kumimoji="1" lang="en-US" altLang="ja-JP" sz="14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"</a:t>
            </a:r>
            <a:endParaRPr lang="ja-JP" altLang="ja-JP" sz="1400" b="1">
              <a:effectLst/>
              <a:latin typeface="+mn-ea"/>
              <a:ea typeface="+mn-ea"/>
            </a:endParaRPr>
          </a:p>
          <a:p>
            <a:pPr algn="l"/>
            <a:endParaRPr kumimoji="1" lang="ja-JP" altLang="en-US" sz="1400" b="1">
              <a:latin typeface="+mn-ea"/>
              <a:ea typeface="+mn-ea"/>
            </a:endParaRP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/>
        </xdr:nvSpPr>
        <xdr:spPr>
          <a:xfrm>
            <a:off x="1562101" y="5957887"/>
            <a:ext cx="3276600" cy="371475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1400" b="1">
                <a:latin typeface="+mn-ea"/>
                <a:ea typeface="+mn-ea"/>
              </a:rPr>
              <a:t>"</a:t>
            </a:r>
            <a:r>
              <a:rPr kumimoji="1" lang="ja-JP" altLang="en-US" sz="1400" b="1">
                <a:latin typeface="+mn-ea"/>
                <a:ea typeface="+mn-ea"/>
              </a:rPr>
              <a:t>傘をさす</a:t>
            </a:r>
            <a:r>
              <a:rPr kumimoji="1" lang="en-US" altLang="ja-JP" sz="1400" b="1">
                <a:latin typeface="+mn-ea"/>
                <a:ea typeface="+mn-ea"/>
              </a:rPr>
              <a:t>"</a:t>
            </a:r>
            <a:endParaRPr kumimoji="1" lang="ja-JP" altLang="en-US" sz="1400" b="1">
              <a:latin typeface="+mn-ea"/>
              <a:ea typeface="+mn-ea"/>
            </a:endParaRPr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/>
        </xdr:nvSpPr>
        <xdr:spPr>
          <a:xfrm>
            <a:off x="1562101" y="6505575"/>
            <a:ext cx="3276600" cy="371475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1400" b="1">
                <a:latin typeface="+mn-ea"/>
                <a:ea typeface="+mn-ea"/>
              </a:rPr>
              <a:t>"</a:t>
            </a:r>
            <a:r>
              <a:rPr kumimoji="1" lang="ja-JP" altLang="en-US" sz="1400" b="1">
                <a:latin typeface="+mn-ea"/>
                <a:ea typeface="+mn-ea"/>
              </a:rPr>
              <a:t>傘をささない</a:t>
            </a:r>
            <a:r>
              <a:rPr kumimoji="1" lang="en-US" altLang="ja-JP" sz="1400" b="1">
                <a:latin typeface="+mn-ea"/>
                <a:ea typeface="+mn-ea"/>
              </a:rPr>
              <a:t>"</a:t>
            </a:r>
            <a:endParaRPr kumimoji="1" lang="ja-JP" altLang="en-US" sz="1400" b="1">
              <a:latin typeface="+mn-ea"/>
              <a:ea typeface="+mn-ea"/>
            </a:endParaRPr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704851" y="5410200"/>
            <a:ext cx="828676" cy="371475"/>
          </a:xfrm>
          <a:prstGeom prst="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kumimoji="1" lang="ja-JP" altLang="en-US" sz="1100"/>
              <a:t>論理式</a:t>
            </a:r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/>
        </xdr:nvSpPr>
        <xdr:spPr>
          <a:xfrm>
            <a:off x="704851" y="5957887"/>
            <a:ext cx="828676" cy="371475"/>
          </a:xfrm>
          <a:prstGeom prst="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kumimoji="1" lang="ja-JP" altLang="en-US" sz="1100"/>
              <a:t>真の場合</a:t>
            </a:r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>
          <a:xfrm>
            <a:off x="704851" y="6505575"/>
            <a:ext cx="828676" cy="371475"/>
          </a:xfrm>
          <a:prstGeom prst="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kumimoji="1" lang="ja-JP" altLang="en-US" sz="1100"/>
              <a:t>偽の場合</a:t>
            </a:r>
          </a:p>
        </xdr:txBody>
      </xdr:sp>
    </xdr:grpSp>
    <xdr:clientData/>
  </xdr:twoCellAnchor>
  <xdr:twoCellAnchor>
    <xdr:from>
      <xdr:col>7</xdr:col>
      <xdr:colOff>142875</xdr:colOff>
      <xdr:row>26</xdr:row>
      <xdr:rowOff>161926</xdr:rowOff>
    </xdr:from>
    <xdr:to>
      <xdr:col>10</xdr:col>
      <xdr:colOff>638175</xdr:colOff>
      <xdr:row>30</xdr:row>
      <xdr:rowOff>104775</xdr:rowOff>
    </xdr:to>
    <xdr:sp macro="" textlink="">
      <xdr:nvSpPr>
        <xdr:cNvPr id="25" name="左矢印吹き出し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5086350" y="5086351"/>
          <a:ext cx="2552700" cy="628649"/>
        </a:xfrm>
        <a:prstGeom prst="leftArrowCallout">
          <a:avLst>
            <a:gd name="adj1" fmla="val 29348"/>
            <a:gd name="adj2" fmla="val 25000"/>
            <a:gd name="adj3" fmla="val 25000"/>
            <a:gd name="adj4" fmla="val 8477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ＰＯＩＮＴ！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/>
            <a:t>文字は””で囲もう！！</a:t>
          </a:r>
        </a:p>
      </xdr:txBody>
    </xdr:sp>
    <xdr:clientData/>
  </xdr:twoCellAnchor>
  <xdr:twoCellAnchor>
    <xdr:from>
      <xdr:col>0</xdr:col>
      <xdr:colOff>400050</xdr:colOff>
      <xdr:row>41</xdr:row>
      <xdr:rowOff>85725</xdr:rowOff>
    </xdr:from>
    <xdr:to>
      <xdr:col>10</xdr:col>
      <xdr:colOff>647699</xdr:colOff>
      <xdr:row>45</xdr:row>
      <xdr:rowOff>28575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400050" y="7600950"/>
          <a:ext cx="7248524" cy="628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>
              <a:solidFill>
                <a:sysClr val="windowText" lastClr="000000"/>
              </a:solidFill>
              <a:latin typeface="+mn-ea"/>
              <a:ea typeface="+mn-ea"/>
            </a:rPr>
            <a:t>＝</a:t>
          </a:r>
          <a:r>
            <a:rPr kumimoji="1" lang="en-US" altLang="ja-JP" sz="2800">
              <a:solidFill>
                <a:sysClr val="windowText" lastClr="000000"/>
              </a:solidFill>
              <a:latin typeface="+mn-ea"/>
              <a:ea typeface="+mn-ea"/>
            </a:rPr>
            <a:t>IF</a:t>
          </a:r>
          <a:r>
            <a:rPr kumimoji="1" lang="ja-JP" altLang="en-US" sz="2800">
              <a:solidFill>
                <a:sysClr val="windowText" lastClr="000000"/>
              </a:solidFill>
              <a:latin typeface="+mn-ea"/>
              <a:ea typeface="+mn-ea"/>
            </a:rPr>
            <a:t>（Ｉ</a:t>
          </a:r>
          <a:r>
            <a:rPr kumimoji="1" lang="en-US" altLang="ja-JP" sz="2800">
              <a:solidFill>
                <a:sysClr val="windowText" lastClr="000000"/>
              </a:solidFill>
              <a:latin typeface="+mn-ea"/>
              <a:ea typeface="+mn-ea"/>
            </a:rPr>
            <a:t>37="</a:t>
          </a:r>
          <a:r>
            <a:rPr kumimoji="1" lang="ja-JP" altLang="en-US" sz="2800">
              <a:solidFill>
                <a:sysClr val="windowText" lastClr="000000"/>
              </a:solidFill>
              <a:latin typeface="+mn-ea"/>
              <a:ea typeface="+mn-ea"/>
            </a:rPr>
            <a:t>雨</a:t>
          </a:r>
          <a:r>
            <a:rPr kumimoji="1" lang="en-US" altLang="ja-JP" sz="2800">
              <a:solidFill>
                <a:sysClr val="windowText" lastClr="000000"/>
              </a:solidFill>
              <a:latin typeface="+mn-ea"/>
              <a:ea typeface="+mn-ea"/>
            </a:rPr>
            <a:t>","</a:t>
          </a:r>
          <a:r>
            <a:rPr kumimoji="1" lang="ja-JP" altLang="en-US" sz="2800">
              <a:solidFill>
                <a:sysClr val="windowText" lastClr="000000"/>
              </a:solidFill>
              <a:latin typeface="+mn-ea"/>
              <a:ea typeface="+mn-ea"/>
            </a:rPr>
            <a:t>傘をさす</a:t>
          </a:r>
          <a:r>
            <a:rPr kumimoji="1" lang="en-US" altLang="ja-JP" sz="2800">
              <a:solidFill>
                <a:sysClr val="windowText" lastClr="000000"/>
              </a:solidFill>
              <a:latin typeface="+mn-ea"/>
              <a:ea typeface="+mn-ea"/>
            </a:rPr>
            <a:t>","</a:t>
          </a:r>
          <a:r>
            <a:rPr kumimoji="1" lang="ja-JP" altLang="en-US" sz="2800">
              <a:solidFill>
                <a:sysClr val="windowText" lastClr="000000"/>
              </a:solidFill>
              <a:latin typeface="+mn-ea"/>
              <a:ea typeface="+mn-ea"/>
            </a:rPr>
            <a:t>傘をささない</a:t>
          </a:r>
          <a:r>
            <a:rPr kumimoji="1" lang="en-US" altLang="ja-JP" sz="2800">
              <a:solidFill>
                <a:sysClr val="windowText" lastClr="000000"/>
              </a:solidFill>
              <a:latin typeface="+mn-ea"/>
              <a:ea typeface="+mn-ea"/>
            </a:rPr>
            <a:t>"</a:t>
          </a:r>
          <a:r>
            <a:rPr kumimoji="1" lang="ja-JP" altLang="en-US" sz="2800">
              <a:solidFill>
                <a:sysClr val="windowText" lastClr="000000"/>
              </a:solidFill>
              <a:latin typeface="+mn-ea"/>
              <a:ea typeface="+mn-ea"/>
            </a:rPr>
            <a:t>）</a:t>
          </a:r>
          <a:endParaRPr kumimoji="1" lang="en-US" altLang="ja-JP" sz="28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190499</xdr:colOff>
      <xdr:row>37</xdr:row>
      <xdr:rowOff>95250</xdr:rowOff>
    </xdr:from>
    <xdr:to>
      <xdr:col>10</xdr:col>
      <xdr:colOff>638174</xdr:colOff>
      <xdr:row>41</xdr:row>
      <xdr:rowOff>28575</xdr:rowOff>
    </xdr:to>
    <xdr:sp macro="" textlink="">
      <xdr:nvSpPr>
        <xdr:cNvPr id="27" name="メモ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3762374" y="6924675"/>
          <a:ext cx="3876675" cy="619125"/>
        </a:xfrm>
        <a:prstGeom prst="foldedCorne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/>
            <a:t>オレンジ色のセルを選択して</a:t>
          </a:r>
          <a:endParaRPr kumimoji="1" lang="en-US" altLang="ja-JP" sz="1200"/>
        </a:p>
        <a:p>
          <a:pPr algn="l"/>
          <a:r>
            <a:rPr kumimoji="1" lang="ja-JP" altLang="en-US" sz="1200"/>
            <a:t>ＦＸの右側の数式バーと↓の式が同じなら正解！！！</a:t>
          </a:r>
        </a:p>
      </xdr:txBody>
    </xdr:sp>
    <xdr:clientData/>
  </xdr:twoCellAnchor>
  <xdr:twoCellAnchor editAs="oneCell">
    <xdr:from>
      <xdr:col>3</xdr:col>
      <xdr:colOff>627854</xdr:colOff>
      <xdr:row>23</xdr:row>
      <xdr:rowOff>144461</xdr:rowOff>
    </xdr:from>
    <xdr:to>
      <xdr:col>4</xdr:col>
      <xdr:colOff>252189</xdr:colOff>
      <xdr:row>25</xdr:row>
      <xdr:rowOff>138662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268" t="14331" r="80934" b="83128"/>
        <a:stretch/>
      </xdr:blipFill>
      <xdr:spPr>
        <a:xfrm>
          <a:off x="2913854" y="4466430"/>
          <a:ext cx="291085" cy="3275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81</xdr:row>
      <xdr:rowOff>28575</xdr:rowOff>
    </xdr:from>
    <xdr:to>
      <xdr:col>9</xdr:col>
      <xdr:colOff>61939</xdr:colOff>
      <xdr:row>87</xdr:row>
      <xdr:rowOff>0</xdr:rowOff>
    </xdr:to>
    <xdr:sp macro="" textlink="">
      <xdr:nvSpPr>
        <xdr:cNvPr id="2" name="上矢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152650" y="15192375"/>
          <a:ext cx="4005289" cy="1000125"/>
        </a:xfrm>
        <a:prstGeom prst="upArrow">
          <a:avLst>
            <a:gd name="adj1" fmla="val 54281"/>
            <a:gd name="adj2" fmla="val 54512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chemeClr val="accent5">
                  <a:lumMod val="75000"/>
                </a:schemeClr>
              </a:solidFill>
            </a:rPr>
            <a:t>桁数</a:t>
          </a:r>
          <a:r>
            <a:rPr kumimoji="1" lang="ja-JP" altLang="en-US" sz="2000"/>
            <a:t>が大切！</a:t>
          </a:r>
        </a:p>
      </xdr:txBody>
    </xdr:sp>
    <xdr:clientData/>
  </xdr:twoCellAnchor>
  <xdr:twoCellAnchor>
    <xdr:from>
      <xdr:col>0</xdr:col>
      <xdr:colOff>428624</xdr:colOff>
      <xdr:row>55</xdr:row>
      <xdr:rowOff>95251</xdr:rowOff>
    </xdr:from>
    <xdr:to>
      <xdr:col>10</xdr:col>
      <xdr:colOff>638175</xdr:colOff>
      <xdr:row>59</xdr:row>
      <xdr:rowOff>38101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28624" y="10706101"/>
          <a:ext cx="6819901" cy="628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3600">
              <a:latin typeface="+mn-ea"/>
              <a:ea typeface="+mn-ea"/>
            </a:rPr>
            <a:t>＝</a:t>
          </a:r>
          <a:r>
            <a:rPr kumimoji="1" lang="en-US" altLang="ja-JP" sz="3600">
              <a:latin typeface="+mn-ea"/>
              <a:ea typeface="+mn-ea"/>
            </a:rPr>
            <a:t>ROUNDDOWN</a:t>
          </a:r>
          <a:r>
            <a:rPr kumimoji="1" lang="ja-JP" altLang="en-US" sz="3600">
              <a:latin typeface="+mn-ea"/>
              <a:ea typeface="+mn-ea"/>
            </a:rPr>
            <a:t>（</a:t>
          </a:r>
          <a:r>
            <a:rPr kumimoji="1" lang="ja-JP" altLang="en-US" sz="3600">
              <a:solidFill>
                <a:schemeClr val="accent2">
                  <a:lumMod val="75000"/>
                </a:schemeClr>
              </a:solidFill>
              <a:latin typeface="+mn-ea"/>
              <a:ea typeface="+mn-ea"/>
            </a:rPr>
            <a:t>数値</a:t>
          </a:r>
          <a:r>
            <a:rPr kumimoji="1" lang="en-US" altLang="ja-JP" sz="3600">
              <a:latin typeface="+mn-ea"/>
              <a:ea typeface="+mn-ea"/>
            </a:rPr>
            <a:t>,</a:t>
          </a:r>
          <a:r>
            <a:rPr kumimoji="1" lang="ja-JP" altLang="en-US" sz="3600"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桁数</a:t>
          </a:r>
          <a:r>
            <a:rPr kumimoji="1" lang="ja-JP" altLang="en-US" sz="3600">
              <a:latin typeface="+mn-ea"/>
              <a:ea typeface="+mn-ea"/>
            </a:rPr>
            <a:t>）</a:t>
          </a:r>
          <a:endParaRPr kumimoji="1" lang="en-US" altLang="ja-JP" sz="36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295275</xdr:colOff>
      <xdr:row>59</xdr:row>
      <xdr:rowOff>57150</xdr:rowOff>
    </xdr:from>
    <xdr:to>
      <xdr:col>10</xdr:col>
      <xdr:colOff>647701</xdr:colOff>
      <xdr:row>74</xdr:row>
      <xdr:rowOff>28576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295275" y="11363325"/>
          <a:ext cx="6962776" cy="2543176"/>
          <a:chOff x="295275" y="1400175"/>
          <a:chExt cx="7200900" cy="4086226"/>
        </a:xfrm>
      </xdr:grpSpPr>
      <xdr:sp macro="" textlink="">
        <xdr:nvSpPr>
          <xdr:cNvPr id="13" name="上矢印 12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SpPr/>
        </xdr:nvSpPr>
        <xdr:spPr>
          <a:xfrm>
            <a:off x="3419474" y="1400175"/>
            <a:ext cx="4048126" cy="1000125"/>
          </a:xfrm>
          <a:prstGeom prst="upArrow">
            <a:avLst>
              <a:gd name="adj1" fmla="val 54281"/>
              <a:gd name="adj2" fmla="val 54512"/>
            </a:avLst>
          </a:prstGeom>
          <a:solidFill>
            <a:schemeClr val="accent6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2000">
                <a:solidFill>
                  <a:schemeClr val="accent5">
                    <a:lumMod val="75000"/>
                  </a:schemeClr>
                </a:solidFill>
              </a:rPr>
              <a:t>桁数</a:t>
            </a:r>
            <a:r>
              <a:rPr kumimoji="1" lang="ja-JP" altLang="en-US" sz="2000"/>
              <a:t>が大切！</a:t>
            </a: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SpPr/>
        </xdr:nvSpPr>
        <xdr:spPr>
          <a:xfrm>
            <a:off x="295275" y="2314575"/>
            <a:ext cx="7200900" cy="3171826"/>
          </a:xfrm>
          <a:prstGeom prst="rect">
            <a:avLst/>
          </a:prstGeom>
          <a:solidFill>
            <a:schemeClr val="accent6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800">
                <a:latin typeface="ＭＳ 明朝" pitchFamily="17" charset="-128"/>
                <a:ea typeface="ＭＳ 明朝" pitchFamily="17" charset="-128"/>
              </a:rPr>
              <a:t>12345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.</a:t>
            </a:r>
            <a:r>
              <a:rPr kumimoji="1" lang="en-US" altLang="ja-JP" sz="1800">
                <a:latin typeface="ＭＳ 明朝" pitchFamily="17" charset="-128"/>
                <a:ea typeface="ＭＳ 明朝" pitchFamily="17" charset="-128"/>
              </a:rPr>
              <a:t>6789</a:t>
            </a:r>
            <a:r>
              <a:rPr kumimoji="1" lang="ja-JP" altLang="en-US" sz="1800">
                <a:latin typeface="ＭＳ 明朝" pitchFamily="17" charset="-128"/>
                <a:ea typeface="ＭＳ 明朝" pitchFamily="17" charset="-128"/>
              </a:rPr>
              <a:t>を切り捨てるとき</a:t>
            </a:r>
            <a:endParaRPr kumimoji="1" lang="en-US" altLang="ja-JP" sz="1800">
              <a:latin typeface="ＭＳ 明朝" pitchFamily="17" charset="-128"/>
              <a:ea typeface="ＭＳ 明朝" pitchFamily="17" charset="-128"/>
            </a:endParaRPr>
          </a:p>
          <a:p>
            <a:pPr algn="l"/>
            <a:r>
              <a:rPr kumimoji="1" lang="ja-JP" altLang="en-US" sz="1800" b="1">
                <a:solidFill>
                  <a:srgbClr val="FF0000"/>
                </a:solidFill>
                <a:latin typeface="ＭＳ 明朝" pitchFamily="17" charset="-128"/>
                <a:ea typeface="ＭＳ 明朝" pitchFamily="17" charset="-128"/>
              </a:rPr>
              <a:t>どこで切り捨てるのか決める数字！</a:t>
            </a:r>
            <a:endParaRPr kumimoji="1" lang="en-US" altLang="ja-JP" sz="1800" b="1">
              <a:solidFill>
                <a:srgbClr val="FF0000"/>
              </a:solidFill>
              <a:latin typeface="ＭＳ 明朝" pitchFamily="17" charset="-128"/>
              <a:ea typeface="ＭＳ 明朝" pitchFamily="17" charset="-128"/>
            </a:endParaRPr>
          </a:p>
          <a:p>
            <a:pPr algn="l"/>
            <a:r>
              <a:rPr kumimoji="1" lang="ja-JP" altLang="en-US" sz="1800">
                <a:latin typeface="ＭＳ 明朝" pitchFamily="17" charset="-128"/>
                <a:ea typeface="ＭＳ 明朝" pitchFamily="17" charset="-128"/>
              </a:rPr>
              <a:t>＜例＞</a:t>
            </a:r>
            <a:endParaRPr kumimoji="1" lang="en-US" altLang="ja-JP" sz="1800">
              <a:latin typeface="ＭＳ 明朝" pitchFamily="17" charset="-128"/>
              <a:ea typeface="ＭＳ 明朝" pitchFamily="17" charset="-128"/>
            </a:endParaRPr>
          </a:p>
          <a:p>
            <a:pPr algn="l"/>
            <a:r>
              <a:rPr kumimoji="1" lang="ja-JP" altLang="en-US" sz="1600">
                <a:latin typeface="ＭＳ 明朝" pitchFamily="17" charset="-128"/>
                <a:ea typeface="ＭＳ 明朝" pitchFamily="17" charset="-128"/>
              </a:rPr>
              <a:t>桁数に</a:t>
            </a:r>
            <a:r>
              <a:rPr kumimoji="1" lang="en-US" altLang="ja-JP" sz="1600">
                <a:solidFill>
                  <a:sysClr val="windowText" lastClr="000000"/>
                </a:solidFill>
                <a:latin typeface="ＭＳ 明朝" pitchFamily="17" charset="-128"/>
                <a:ea typeface="ＭＳ 明朝" pitchFamily="17" charset="-128"/>
              </a:rPr>
              <a:t>0</a:t>
            </a:r>
            <a:r>
              <a:rPr kumimoji="1" lang="ja-JP" altLang="en-US" sz="1600">
                <a:latin typeface="ＭＳ 明朝" pitchFamily="17" charset="-128"/>
                <a:ea typeface="ＭＳ 明朝" pitchFamily="17" charset="-128"/>
              </a:rPr>
              <a:t>を入れると</a:t>
            </a:r>
            <a:r>
              <a:rPr kumimoji="1" lang="en-US" altLang="ja-JP" sz="1600">
                <a:latin typeface="ＭＳ 明朝" pitchFamily="17" charset="-128"/>
                <a:ea typeface="ＭＳ 明朝" pitchFamily="17" charset="-128"/>
              </a:rPr>
              <a:t>…</a:t>
            </a:r>
            <a:r>
              <a:rPr kumimoji="1" lang="ja-JP" altLang="en-US" sz="1600">
                <a:latin typeface="ＭＳ 明朝" pitchFamily="17" charset="-128"/>
                <a:ea typeface="ＭＳ 明朝" pitchFamily="17" charset="-128"/>
              </a:rPr>
              <a:t>　</a:t>
            </a:r>
            <a:r>
              <a:rPr kumimoji="1" lang="en-US" altLang="ja-JP" sz="1600">
                <a:latin typeface="ＭＳ 明朝" pitchFamily="17" charset="-128"/>
                <a:ea typeface="ＭＳ 明朝" pitchFamily="17" charset="-128"/>
              </a:rPr>
              <a:t>12345.0000</a:t>
            </a:r>
            <a:r>
              <a:rPr kumimoji="1" lang="en-US" altLang="ja-JP" sz="1600" baseline="0">
                <a:latin typeface="ＭＳ 明朝" pitchFamily="17" charset="-128"/>
                <a:ea typeface="ＭＳ 明朝" pitchFamily="17" charset="-128"/>
              </a:rPr>
              <a:t> </a:t>
            </a:r>
            <a:r>
              <a:rPr kumimoji="1" lang="ja-JP" altLang="en-US" sz="1600" baseline="0">
                <a:latin typeface="ＭＳ 明朝" pitchFamily="17" charset="-128"/>
                <a:ea typeface="ＭＳ 明朝" pitchFamily="17" charset="-128"/>
              </a:rPr>
              <a:t>⇒問題では</a:t>
            </a:r>
            <a:r>
              <a:rPr kumimoji="1" lang="en-US" altLang="ja-JP" sz="1600" baseline="0">
                <a:latin typeface="ＭＳ 明朝" pitchFamily="17" charset="-128"/>
                <a:ea typeface="ＭＳ 明朝" pitchFamily="17" charset="-128"/>
              </a:rPr>
              <a:t>…</a:t>
            </a:r>
            <a:r>
              <a:rPr kumimoji="1" lang="ja-JP" altLang="en-US" sz="1600" baseline="0">
                <a:latin typeface="ＭＳ 明朝" pitchFamily="17" charset="-128"/>
                <a:ea typeface="ＭＳ 明朝" pitchFamily="17" charset="-128"/>
              </a:rPr>
              <a:t>整数未満切り捨て</a:t>
            </a:r>
            <a:endParaRPr kumimoji="1" lang="en-US" altLang="ja-JP" sz="1600">
              <a:latin typeface="ＭＳ 明朝" pitchFamily="17" charset="-128"/>
              <a:ea typeface="ＭＳ 明朝" pitchFamily="17" charset="-128"/>
            </a:endParaRPr>
          </a:p>
          <a:p>
            <a:pPr algn="l"/>
            <a:r>
              <a:rPr kumimoji="1" lang="ja-JP" altLang="en-US" sz="1600">
                <a:latin typeface="ＭＳ 明朝" pitchFamily="17" charset="-128"/>
                <a:ea typeface="ＭＳ 明朝" pitchFamily="17" charset="-128"/>
              </a:rPr>
              <a:t>桁数に</a:t>
            </a:r>
            <a:r>
              <a:rPr kumimoji="1" lang="en-US" altLang="ja-JP" sz="1600">
                <a:latin typeface="ＭＳ 明朝" pitchFamily="17" charset="-128"/>
                <a:ea typeface="ＭＳ 明朝" pitchFamily="17" charset="-128"/>
              </a:rPr>
              <a:t>1</a:t>
            </a:r>
            <a:r>
              <a:rPr kumimoji="1" lang="ja-JP" altLang="en-US" sz="1600">
                <a:latin typeface="ＭＳ 明朝" pitchFamily="17" charset="-128"/>
                <a:ea typeface="ＭＳ 明朝" pitchFamily="17" charset="-128"/>
              </a:rPr>
              <a:t>を入れると</a:t>
            </a:r>
            <a:r>
              <a:rPr kumimoji="1" lang="en-US" altLang="ja-JP" sz="1600">
                <a:latin typeface="ＭＳ 明朝" pitchFamily="17" charset="-128"/>
                <a:ea typeface="ＭＳ 明朝" pitchFamily="17" charset="-128"/>
              </a:rPr>
              <a:t>…</a:t>
            </a:r>
            <a:r>
              <a:rPr kumimoji="1" lang="ja-JP" altLang="en-US" sz="1600">
                <a:latin typeface="ＭＳ 明朝" pitchFamily="17" charset="-128"/>
                <a:ea typeface="ＭＳ 明朝" pitchFamily="17" charset="-128"/>
              </a:rPr>
              <a:t>　</a:t>
            </a:r>
            <a:r>
              <a:rPr kumimoji="1" lang="en-US" altLang="ja-JP" sz="1600">
                <a:latin typeface="ＭＳ 明朝" pitchFamily="17" charset="-128"/>
                <a:ea typeface="ＭＳ 明朝" pitchFamily="17" charset="-128"/>
              </a:rPr>
              <a:t>12345.</a:t>
            </a:r>
            <a:r>
              <a:rPr kumimoji="1" lang="en-US" altLang="ja-JP" sz="1600">
                <a:solidFill>
                  <a:schemeClr val="dk1"/>
                </a:solidFill>
                <a:effectLst/>
                <a:latin typeface="ＭＳ 明朝" pitchFamily="17" charset="-128"/>
                <a:ea typeface="ＭＳ 明朝" pitchFamily="17" charset="-128"/>
                <a:cs typeface="+mn-cs"/>
              </a:rPr>
              <a:t>6</a:t>
            </a:r>
            <a:r>
              <a:rPr kumimoji="1" lang="en-US" altLang="ja-JP" sz="1600">
                <a:latin typeface="ＭＳ 明朝" pitchFamily="17" charset="-128"/>
                <a:ea typeface="ＭＳ 明朝" pitchFamily="17" charset="-128"/>
              </a:rPr>
              <a:t>000</a:t>
            </a:r>
            <a:r>
              <a:rPr kumimoji="1" lang="ja-JP" altLang="en-US" sz="1600" baseline="0">
                <a:latin typeface="ＭＳ 明朝" pitchFamily="17" charset="-128"/>
                <a:ea typeface="ＭＳ 明朝" pitchFamily="17" charset="-128"/>
              </a:rPr>
              <a:t> ⇒　　 小数第</a:t>
            </a:r>
            <a:r>
              <a:rPr kumimoji="1" lang="en-US" altLang="ja-JP" sz="1600" baseline="0">
                <a:latin typeface="ＭＳ 明朝" pitchFamily="17" charset="-128"/>
                <a:ea typeface="ＭＳ 明朝" pitchFamily="17" charset="-128"/>
              </a:rPr>
              <a:t>1</a:t>
            </a:r>
            <a:r>
              <a:rPr kumimoji="1" lang="ja-JP" altLang="en-US" sz="1600" baseline="0">
                <a:latin typeface="ＭＳ 明朝" pitchFamily="17" charset="-128"/>
                <a:ea typeface="ＭＳ 明朝" pitchFamily="17" charset="-128"/>
              </a:rPr>
              <a:t>位未満切り捨て</a:t>
            </a:r>
            <a:endParaRPr kumimoji="1" lang="en-US" altLang="ja-JP" sz="1600">
              <a:latin typeface="ＭＳ 明朝" pitchFamily="17" charset="-128"/>
              <a:ea typeface="ＭＳ 明朝" pitchFamily="17" charset="-128"/>
            </a:endParaRPr>
          </a:p>
          <a:p>
            <a:pPr algn="l"/>
            <a:r>
              <a:rPr kumimoji="1" lang="ja-JP" altLang="en-US" sz="1600">
                <a:latin typeface="ＭＳ 明朝" pitchFamily="17" charset="-128"/>
                <a:ea typeface="ＭＳ 明朝" pitchFamily="17" charset="-128"/>
              </a:rPr>
              <a:t>桁数に</a:t>
            </a:r>
            <a:r>
              <a:rPr kumimoji="1" lang="en-US" altLang="ja-JP" sz="1600">
                <a:latin typeface="ＭＳ 明朝" pitchFamily="17" charset="-128"/>
                <a:ea typeface="ＭＳ 明朝" pitchFamily="17" charset="-128"/>
              </a:rPr>
              <a:t>-1</a:t>
            </a:r>
            <a:r>
              <a:rPr kumimoji="1" lang="ja-JP" altLang="en-US" sz="1600">
                <a:latin typeface="ＭＳ 明朝" pitchFamily="17" charset="-128"/>
                <a:ea typeface="ＭＳ 明朝" pitchFamily="17" charset="-128"/>
              </a:rPr>
              <a:t>を入れると</a:t>
            </a:r>
            <a:r>
              <a:rPr kumimoji="1" lang="en-US" altLang="ja-JP" sz="1600">
                <a:latin typeface="ＭＳ 明朝" pitchFamily="17" charset="-128"/>
                <a:ea typeface="ＭＳ 明朝" pitchFamily="17" charset="-128"/>
              </a:rPr>
              <a:t>…</a:t>
            </a:r>
            <a:r>
              <a:rPr kumimoji="1" lang="ja-JP" altLang="en-US" sz="1600" baseline="0">
                <a:latin typeface="ＭＳ 明朝" pitchFamily="17" charset="-128"/>
                <a:ea typeface="ＭＳ 明朝" pitchFamily="17" charset="-128"/>
              </a:rPr>
              <a:t> </a:t>
            </a:r>
            <a:r>
              <a:rPr kumimoji="1" lang="en-US" altLang="ja-JP" sz="1600" baseline="0">
                <a:latin typeface="ＭＳ 明朝" pitchFamily="17" charset="-128"/>
                <a:ea typeface="ＭＳ 明朝" pitchFamily="17" charset="-128"/>
              </a:rPr>
              <a:t>12340.0000</a:t>
            </a:r>
            <a:r>
              <a:rPr kumimoji="1" lang="ja-JP" altLang="en-US" sz="1600" baseline="0">
                <a:latin typeface="ＭＳ 明朝" pitchFamily="17" charset="-128"/>
                <a:ea typeface="ＭＳ 明朝" pitchFamily="17" charset="-128"/>
              </a:rPr>
              <a:t> ⇒　      　</a:t>
            </a:r>
            <a:r>
              <a:rPr kumimoji="1" lang="en-US" altLang="ja-JP" sz="1600" baseline="0">
                <a:latin typeface="ＭＳ 明朝" pitchFamily="17" charset="-128"/>
                <a:ea typeface="ＭＳ 明朝" pitchFamily="17" charset="-128"/>
              </a:rPr>
              <a:t>10</a:t>
            </a:r>
            <a:r>
              <a:rPr kumimoji="1" lang="ja-JP" altLang="en-US" sz="1600" baseline="0">
                <a:latin typeface="ＭＳ 明朝" pitchFamily="17" charset="-128"/>
                <a:ea typeface="ＭＳ 明朝" pitchFamily="17" charset="-128"/>
              </a:rPr>
              <a:t>位未満切り捨て</a:t>
            </a:r>
            <a:endParaRPr kumimoji="1" lang="en-US" altLang="ja-JP" sz="1600" baseline="0">
              <a:latin typeface="ＭＳ 明朝" pitchFamily="17" charset="-128"/>
              <a:ea typeface="ＭＳ 明朝" pitchFamily="17" charset="-128"/>
            </a:endParaRPr>
          </a:p>
        </xdr:txBody>
      </xdr:sp>
    </xdr:grpSp>
    <xdr:clientData/>
  </xdr:twoCellAnchor>
  <xdr:twoCellAnchor>
    <xdr:from>
      <xdr:col>0</xdr:col>
      <xdr:colOff>323850</xdr:colOff>
      <xdr:row>38</xdr:row>
      <xdr:rowOff>38100</xdr:rowOff>
    </xdr:from>
    <xdr:to>
      <xdr:col>2</xdr:col>
      <xdr:colOff>47625</xdr:colOff>
      <xdr:row>42</xdr:row>
      <xdr:rowOff>47625</xdr:rowOff>
    </xdr:to>
    <xdr:sp macro="" textlink="">
      <xdr:nvSpPr>
        <xdr:cNvPr id="15" name="上矢印吹き出し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23850" y="7305675"/>
          <a:ext cx="1000125" cy="695325"/>
        </a:xfrm>
        <a:prstGeom prst="upArrowCallout">
          <a:avLst>
            <a:gd name="adj1" fmla="val 25000"/>
            <a:gd name="adj2" fmla="val 25000"/>
            <a:gd name="adj3" fmla="val 25000"/>
            <a:gd name="adj4" fmla="val 7257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+mn-ea"/>
              <a:ea typeface="+mn-ea"/>
            </a:rPr>
            <a:t>自分で数字を入れよう！</a:t>
          </a:r>
        </a:p>
      </xdr:txBody>
    </xdr:sp>
    <xdr:clientData/>
  </xdr:twoCellAnchor>
  <xdr:twoCellAnchor>
    <xdr:from>
      <xdr:col>2</xdr:col>
      <xdr:colOff>123825</xdr:colOff>
      <xdr:row>38</xdr:row>
      <xdr:rowOff>57150</xdr:rowOff>
    </xdr:from>
    <xdr:to>
      <xdr:col>10</xdr:col>
      <xdr:colOff>561975</xdr:colOff>
      <xdr:row>42</xdr:row>
      <xdr:rowOff>9525</xdr:rowOff>
    </xdr:to>
    <xdr:sp macro="" textlink="">
      <xdr:nvSpPr>
        <xdr:cNvPr id="16" name="上矢印吹き出し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1419225" y="6981825"/>
          <a:ext cx="5924550" cy="638175"/>
        </a:xfrm>
        <a:prstGeom prst="upArrowCallout">
          <a:avLst>
            <a:gd name="adj1" fmla="val 25000"/>
            <a:gd name="adj2" fmla="val 53000"/>
            <a:gd name="adj3" fmla="val 25000"/>
            <a:gd name="adj4" fmla="val 6497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+mn-ea"/>
              <a:ea typeface="+mn-ea"/>
            </a:rPr>
            <a:t>桁数の入れ忘れに注意！入れ忘れると結果が出ない！</a:t>
          </a:r>
        </a:p>
      </xdr:txBody>
    </xdr:sp>
    <xdr:clientData/>
  </xdr:twoCellAnchor>
  <xdr:twoCellAnchor>
    <xdr:from>
      <xdr:col>1</xdr:col>
      <xdr:colOff>0</xdr:colOff>
      <xdr:row>2</xdr:row>
      <xdr:rowOff>85725</xdr:rowOff>
    </xdr:from>
    <xdr:to>
      <xdr:col>10</xdr:col>
      <xdr:colOff>622300</xdr:colOff>
      <xdr:row>6</xdr:row>
      <xdr:rowOff>28575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431800" y="1076325"/>
          <a:ext cx="6858000" cy="806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3600">
              <a:latin typeface="+mn-ea"/>
              <a:ea typeface="+mn-ea"/>
            </a:rPr>
            <a:t>＝</a:t>
          </a:r>
          <a:r>
            <a:rPr kumimoji="1" lang="en-US" altLang="ja-JP" sz="3600">
              <a:latin typeface="+mn-ea"/>
              <a:ea typeface="+mn-ea"/>
            </a:rPr>
            <a:t>ROUNDUP</a:t>
          </a:r>
          <a:r>
            <a:rPr kumimoji="1" lang="ja-JP" altLang="en-US" sz="3600">
              <a:latin typeface="+mn-ea"/>
              <a:ea typeface="+mn-ea"/>
            </a:rPr>
            <a:t>（</a:t>
          </a:r>
          <a:r>
            <a:rPr kumimoji="1" lang="ja-JP" altLang="en-US" sz="3600">
              <a:solidFill>
                <a:schemeClr val="accent2">
                  <a:lumMod val="75000"/>
                </a:schemeClr>
              </a:solidFill>
              <a:latin typeface="+mn-ea"/>
              <a:ea typeface="+mn-ea"/>
            </a:rPr>
            <a:t>数値</a:t>
          </a:r>
          <a:r>
            <a:rPr kumimoji="1" lang="en-US" altLang="ja-JP" sz="3600">
              <a:latin typeface="+mn-ea"/>
              <a:ea typeface="+mn-ea"/>
            </a:rPr>
            <a:t>,</a:t>
          </a:r>
          <a:r>
            <a:rPr kumimoji="1" lang="ja-JP" altLang="en-US" sz="3600"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桁数</a:t>
          </a:r>
          <a:r>
            <a:rPr kumimoji="1" lang="ja-JP" altLang="en-US" sz="3600">
              <a:latin typeface="+mn-ea"/>
              <a:ea typeface="+mn-ea"/>
            </a:rPr>
            <a:t>）</a:t>
          </a:r>
          <a:endParaRPr kumimoji="1" lang="en-US" altLang="ja-JP" sz="36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219075</xdr:colOff>
      <xdr:row>11</xdr:row>
      <xdr:rowOff>47624</xdr:rowOff>
    </xdr:from>
    <xdr:to>
      <xdr:col>10</xdr:col>
      <xdr:colOff>647701</xdr:colOff>
      <xdr:row>31</xdr:row>
      <xdr:rowOff>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219075" y="2533649"/>
          <a:ext cx="7038976" cy="32099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>
              <a:latin typeface="ＭＳ 明朝" pitchFamily="17" charset="-128"/>
              <a:ea typeface="ＭＳ 明朝" pitchFamily="17" charset="-128"/>
            </a:rPr>
            <a:t>12345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kumimoji="1" lang="en-US" altLang="ja-JP" sz="1800">
              <a:latin typeface="ＭＳ 明朝" pitchFamily="17" charset="-128"/>
              <a:ea typeface="ＭＳ 明朝" pitchFamily="17" charset="-128"/>
            </a:rPr>
            <a:t>6789</a:t>
          </a:r>
          <a:r>
            <a:rPr kumimoji="1" lang="ja-JP" altLang="en-US" sz="1800">
              <a:latin typeface="ＭＳ 明朝" pitchFamily="17" charset="-128"/>
              <a:ea typeface="ＭＳ 明朝" pitchFamily="17" charset="-128"/>
            </a:rPr>
            <a:t>を切り上げるとき</a:t>
          </a:r>
          <a:endParaRPr kumimoji="1" lang="en-US" altLang="ja-JP" sz="1800"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ＭＳ 明朝" pitchFamily="17" charset="-128"/>
              <a:ea typeface="ＭＳ 明朝" pitchFamily="17" charset="-128"/>
            </a:rPr>
            <a:t>どこで切り上げるのか決める数字！</a:t>
          </a:r>
          <a:endParaRPr kumimoji="1" lang="en-US" altLang="ja-JP" sz="1800" b="1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800">
              <a:latin typeface="ＭＳ 明朝" pitchFamily="17" charset="-128"/>
              <a:ea typeface="ＭＳ 明朝" pitchFamily="17" charset="-128"/>
            </a:rPr>
            <a:t>＜例＞</a:t>
          </a:r>
          <a:endParaRPr kumimoji="1" lang="en-US" altLang="ja-JP" sz="1800"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600">
              <a:latin typeface="ＭＳ 明朝" pitchFamily="17" charset="-128"/>
              <a:ea typeface="ＭＳ 明朝" pitchFamily="17" charset="-128"/>
            </a:rPr>
            <a:t>桁数に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0</a:t>
          </a:r>
          <a:r>
            <a:rPr kumimoji="1" lang="ja-JP" altLang="en-US" sz="1600">
              <a:latin typeface="ＭＳ 明朝" pitchFamily="17" charset="-128"/>
              <a:ea typeface="ＭＳ 明朝" pitchFamily="17" charset="-128"/>
            </a:rPr>
            <a:t>を入れると</a:t>
          </a:r>
          <a:r>
            <a:rPr kumimoji="1" lang="en-US" altLang="ja-JP" sz="1600">
              <a:latin typeface="ＭＳ 明朝" pitchFamily="17" charset="-128"/>
              <a:ea typeface="ＭＳ 明朝" pitchFamily="17" charset="-128"/>
            </a:rPr>
            <a:t>…</a:t>
          </a:r>
          <a:r>
            <a:rPr kumimoji="1" lang="ja-JP" altLang="en-US" sz="1600">
              <a:latin typeface="ＭＳ 明朝" pitchFamily="17" charset="-128"/>
              <a:ea typeface="ＭＳ 明朝" pitchFamily="17" charset="-128"/>
            </a:rPr>
            <a:t>　</a:t>
          </a:r>
          <a:r>
            <a:rPr kumimoji="1" lang="en-US" altLang="ja-JP" sz="1600">
              <a:latin typeface="ＭＳ 明朝" pitchFamily="17" charset="-128"/>
              <a:ea typeface="ＭＳ 明朝" pitchFamily="17" charset="-128"/>
            </a:rPr>
            <a:t>12346.0000</a:t>
          </a:r>
          <a:r>
            <a:rPr kumimoji="1" lang="en-US" altLang="ja-JP" sz="1600" baseline="0">
              <a:latin typeface="ＭＳ 明朝" pitchFamily="17" charset="-128"/>
              <a:ea typeface="ＭＳ 明朝" pitchFamily="17" charset="-128"/>
            </a:rPr>
            <a:t> </a:t>
          </a:r>
          <a:r>
            <a:rPr kumimoji="1" lang="ja-JP" altLang="en-US" sz="1600" baseline="0">
              <a:latin typeface="ＭＳ 明朝" pitchFamily="17" charset="-128"/>
              <a:ea typeface="ＭＳ 明朝" pitchFamily="17" charset="-128"/>
            </a:rPr>
            <a:t>⇒問題では</a:t>
          </a:r>
          <a:r>
            <a:rPr kumimoji="1" lang="en-US" altLang="ja-JP" sz="1600" baseline="0">
              <a:latin typeface="ＭＳ 明朝" pitchFamily="17" charset="-128"/>
              <a:ea typeface="ＭＳ 明朝" pitchFamily="17" charset="-128"/>
            </a:rPr>
            <a:t>…</a:t>
          </a:r>
          <a:r>
            <a:rPr kumimoji="1" lang="ja-JP" altLang="en-US" sz="1600" baseline="0">
              <a:latin typeface="ＭＳ 明朝" pitchFamily="17" charset="-128"/>
              <a:ea typeface="ＭＳ 明朝" pitchFamily="17" charset="-128"/>
            </a:rPr>
            <a:t>整数未満切り上げ</a:t>
          </a:r>
          <a:endParaRPr kumimoji="1" lang="en-US" altLang="ja-JP" sz="1600" baseline="0"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600">
              <a:latin typeface="ＭＳ 明朝" pitchFamily="17" charset="-128"/>
              <a:ea typeface="ＭＳ 明朝" pitchFamily="17" charset="-128"/>
            </a:rPr>
            <a:t>桁数に</a:t>
          </a:r>
          <a:r>
            <a:rPr kumimoji="1" lang="en-US" altLang="ja-JP" sz="16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600">
              <a:latin typeface="ＭＳ 明朝" pitchFamily="17" charset="-128"/>
              <a:ea typeface="ＭＳ 明朝" pitchFamily="17" charset="-128"/>
            </a:rPr>
            <a:t>を入れると</a:t>
          </a:r>
          <a:r>
            <a:rPr kumimoji="1" lang="en-US" altLang="ja-JP" sz="1600">
              <a:latin typeface="ＭＳ 明朝" pitchFamily="17" charset="-128"/>
              <a:ea typeface="ＭＳ 明朝" pitchFamily="17" charset="-128"/>
            </a:rPr>
            <a:t>…</a:t>
          </a:r>
          <a:r>
            <a:rPr kumimoji="1" lang="ja-JP" altLang="en-US" sz="1600">
              <a:latin typeface="ＭＳ 明朝" pitchFamily="17" charset="-128"/>
              <a:ea typeface="ＭＳ 明朝" pitchFamily="17" charset="-128"/>
            </a:rPr>
            <a:t>　</a:t>
          </a:r>
          <a:r>
            <a:rPr kumimoji="1" lang="en-US" altLang="ja-JP" sz="1600">
              <a:latin typeface="ＭＳ 明朝" pitchFamily="17" charset="-128"/>
              <a:ea typeface="ＭＳ 明朝" pitchFamily="17" charset="-128"/>
            </a:rPr>
            <a:t>12345.7000</a:t>
          </a:r>
          <a:r>
            <a:rPr kumimoji="1" lang="ja-JP" altLang="en-US" sz="1600" baseline="0">
              <a:latin typeface="ＭＳ 明朝" pitchFamily="17" charset="-128"/>
              <a:ea typeface="ＭＳ 明朝" pitchFamily="17" charset="-128"/>
            </a:rPr>
            <a:t> ⇒　　 小数第</a:t>
          </a:r>
          <a:r>
            <a:rPr kumimoji="1" lang="en-US" altLang="ja-JP" sz="1600" baseline="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600" baseline="0">
              <a:latin typeface="ＭＳ 明朝" pitchFamily="17" charset="-128"/>
              <a:ea typeface="ＭＳ 明朝" pitchFamily="17" charset="-128"/>
            </a:rPr>
            <a:t>位未満切り上げ</a:t>
          </a:r>
          <a:endParaRPr kumimoji="1" lang="en-US" altLang="ja-JP" sz="1600"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600">
              <a:latin typeface="ＭＳ 明朝" pitchFamily="17" charset="-128"/>
              <a:ea typeface="ＭＳ 明朝" pitchFamily="17" charset="-128"/>
            </a:rPr>
            <a:t>桁数に</a:t>
          </a:r>
          <a:r>
            <a:rPr kumimoji="1" lang="en-US" altLang="ja-JP" sz="1600">
              <a:latin typeface="ＭＳ 明朝" pitchFamily="17" charset="-128"/>
              <a:ea typeface="ＭＳ 明朝" pitchFamily="17" charset="-128"/>
            </a:rPr>
            <a:t>-1</a:t>
          </a:r>
          <a:r>
            <a:rPr kumimoji="1" lang="ja-JP" altLang="en-US" sz="1600">
              <a:latin typeface="ＭＳ 明朝" pitchFamily="17" charset="-128"/>
              <a:ea typeface="ＭＳ 明朝" pitchFamily="17" charset="-128"/>
            </a:rPr>
            <a:t>を入れると</a:t>
          </a:r>
          <a:r>
            <a:rPr kumimoji="1" lang="en-US" altLang="ja-JP" sz="1600">
              <a:latin typeface="ＭＳ 明朝" pitchFamily="17" charset="-128"/>
              <a:ea typeface="ＭＳ 明朝" pitchFamily="17" charset="-128"/>
            </a:rPr>
            <a:t>…</a:t>
          </a:r>
          <a:r>
            <a:rPr kumimoji="1" lang="ja-JP" altLang="en-US" sz="1600" baseline="0">
              <a:latin typeface="ＭＳ 明朝" pitchFamily="17" charset="-128"/>
              <a:ea typeface="ＭＳ 明朝" pitchFamily="17" charset="-128"/>
            </a:rPr>
            <a:t> </a:t>
          </a:r>
          <a:r>
            <a:rPr kumimoji="1" lang="en-US" altLang="ja-JP" sz="1600" baseline="0">
              <a:latin typeface="ＭＳ 明朝" pitchFamily="17" charset="-128"/>
              <a:ea typeface="ＭＳ 明朝" pitchFamily="17" charset="-128"/>
            </a:rPr>
            <a:t>12350.0000</a:t>
          </a:r>
          <a:r>
            <a:rPr kumimoji="1" lang="ja-JP" altLang="en-US" sz="1600" baseline="0">
              <a:latin typeface="ＭＳ 明朝" pitchFamily="17" charset="-128"/>
              <a:ea typeface="ＭＳ 明朝" pitchFamily="17" charset="-128"/>
            </a:rPr>
            <a:t> ⇒　      　</a:t>
          </a:r>
          <a:r>
            <a:rPr kumimoji="1" lang="en-US" altLang="ja-JP" sz="1600" baseline="0">
              <a:latin typeface="ＭＳ 明朝" pitchFamily="17" charset="-128"/>
              <a:ea typeface="ＭＳ 明朝" pitchFamily="17" charset="-128"/>
            </a:rPr>
            <a:t>10</a:t>
          </a:r>
          <a:r>
            <a:rPr kumimoji="1" lang="ja-JP" altLang="en-US" sz="1600" baseline="0">
              <a:latin typeface="ＭＳ 明朝" pitchFamily="17" charset="-128"/>
              <a:ea typeface="ＭＳ 明朝" pitchFamily="17" charset="-128"/>
            </a:rPr>
            <a:t>位未満切り上げ</a:t>
          </a:r>
          <a:endParaRPr kumimoji="1" lang="en-US" altLang="ja-JP" sz="1600" baseline="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ja-JP" sz="18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＜参考＞</a:t>
          </a:r>
          <a:endParaRPr lang="ja-JP" altLang="ja-JP" sz="1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桁数</a:t>
          </a:r>
          <a:endParaRPr lang="ja-JP" altLang="ja-JP" sz="16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800" baseline="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4</xdr:col>
      <xdr:colOff>104775</xdr:colOff>
      <xdr:row>6</xdr:row>
      <xdr:rowOff>47625</xdr:rowOff>
    </xdr:from>
    <xdr:to>
      <xdr:col>9</xdr:col>
      <xdr:colOff>681064</xdr:colOff>
      <xdr:row>12</xdr:row>
      <xdr:rowOff>19050</xdr:rowOff>
    </xdr:to>
    <xdr:sp macro="" textlink="">
      <xdr:nvSpPr>
        <xdr:cNvPr id="19" name="上矢印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2771775" y="11172825"/>
          <a:ext cx="4005289" cy="1000125"/>
        </a:xfrm>
        <a:prstGeom prst="upArrow">
          <a:avLst>
            <a:gd name="adj1" fmla="val 54281"/>
            <a:gd name="adj2" fmla="val 54512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chemeClr val="accent5">
                  <a:lumMod val="75000"/>
                </a:schemeClr>
              </a:solidFill>
            </a:rPr>
            <a:t>桁数</a:t>
          </a:r>
          <a:r>
            <a:rPr kumimoji="1" lang="ja-JP" altLang="en-US" sz="2000"/>
            <a:t>が大切！</a:t>
          </a:r>
        </a:p>
      </xdr:txBody>
    </xdr:sp>
    <xdr:clientData/>
  </xdr:twoCellAnchor>
  <xdr:twoCellAnchor>
    <xdr:from>
      <xdr:col>1</xdr:col>
      <xdr:colOff>0</xdr:colOff>
      <xdr:row>77</xdr:row>
      <xdr:rowOff>85725</xdr:rowOff>
    </xdr:from>
    <xdr:to>
      <xdr:col>10</xdr:col>
      <xdr:colOff>619125</xdr:colOff>
      <xdr:row>81</xdr:row>
      <xdr:rowOff>28575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428625" y="14049375"/>
          <a:ext cx="6800850" cy="628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3600">
              <a:latin typeface="+mn-ea"/>
              <a:ea typeface="+mn-ea"/>
            </a:rPr>
            <a:t>＝</a:t>
          </a:r>
          <a:r>
            <a:rPr kumimoji="1" lang="en-US" altLang="ja-JP" sz="3600">
              <a:latin typeface="+mn-ea"/>
              <a:ea typeface="+mn-ea"/>
            </a:rPr>
            <a:t>ROUND</a:t>
          </a:r>
          <a:r>
            <a:rPr kumimoji="1" lang="ja-JP" altLang="en-US" sz="3600">
              <a:latin typeface="+mn-ea"/>
              <a:ea typeface="+mn-ea"/>
            </a:rPr>
            <a:t>（</a:t>
          </a:r>
          <a:r>
            <a:rPr kumimoji="1" lang="ja-JP" altLang="en-US" sz="3600">
              <a:solidFill>
                <a:schemeClr val="accent2">
                  <a:lumMod val="75000"/>
                </a:schemeClr>
              </a:solidFill>
              <a:latin typeface="+mn-ea"/>
              <a:ea typeface="+mn-ea"/>
            </a:rPr>
            <a:t>数値</a:t>
          </a:r>
          <a:r>
            <a:rPr kumimoji="1" lang="en-US" altLang="ja-JP" sz="3600">
              <a:latin typeface="+mn-ea"/>
              <a:ea typeface="+mn-ea"/>
            </a:rPr>
            <a:t>,</a:t>
          </a:r>
          <a:r>
            <a:rPr kumimoji="1" lang="ja-JP" altLang="en-US" sz="3600"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桁数</a:t>
          </a:r>
          <a:r>
            <a:rPr kumimoji="1" lang="ja-JP" altLang="en-US" sz="3600">
              <a:latin typeface="+mn-ea"/>
              <a:ea typeface="+mn-ea"/>
            </a:rPr>
            <a:t>）</a:t>
          </a:r>
          <a:endParaRPr kumimoji="1" lang="en-US" altLang="ja-JP" sz="36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238125</xdr:colOff>
      <xdr:row>85</xdr:row>
      <xdr:rowOff>133350</xdr:rowOff>
    </xdr:from>
    <xdr:to>
      <xdr:col>10</xdr:col>
      <xdr:colOff>647699</xdr:colOff>
      <xdr:row>97</xdr:row>
      <xdr:rowOff>28575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238125" y="15992475"/>
          <a:ext cx="7019924" cy="19526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>
              <a:latin typeface="ＭＳ 明朝" pitchFamily="17" charset="-128"/>
              <a:ea typeface="ＭＳ 明朝" pitchFamily="17" charset="-128"/>
            </a:rPr>
            <a:t>12345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kumimoji="1" lang="en-US" altLang="ja-JP" sz="1800">
              <a:latin typeface="ＭＳ 明朝" pitchFamily="17" charset="-128"/>
              <a:ea typeface="ＭＳ 明朝" pitchFamily="17" charset="-128"/>
            </a:rPr>
            <a:t>6789</a:t>
          </a:r>
          <a:r>
            <a:rPr kumimoji="1" lang="ja-JP" altLang="en-US" sz="1800">
              <a:latin typeface="ＭＳ 明朝" pitchFamily="17" charset="-128"/>
              <a:ea typeface="ＭＳ 明朝" pitchFamily="17" charset="-128"/>
            </a:rPr>
            <a:t>を四捨五入するとき</a:t>
          </a:r>
          <a:endParaRPr kumimoji="1" lang="en-US" altLang="ja-JP" sz="1800"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ＭＳ 明朝" pitchFamily="17" charset="-128"/>
              <a:ea typeface="ＭＳ 明朝" pitchFamily="17" charset="-128"/>
            </a:rPr>
            <a:t>どこで四捨五入するのか決める数字！</a:t>
          </a:r>
          <a:endParaRPr kumimoji="1" lang="en-US" altLang="ja-JP" sz="1800" b="1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800">
              <a:latin typeface="ＭＳ 明朝" pitchFamily="17" charset="-128"/>
              <a:ea typeface="ＭＳ 明朝" pitchFamily="17" charset="-128"/>
            </a:rPr>
            <a:t>＜例＞</a:t>
          </a:r>
          <a:endParaRPr kumimoji="1" lang="en-US" altLang="ja-JP" sz="1800"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桁数に</a:t>
          </a:r>
          <a:r>
            <a:rPr kumimoji="1" lang="en-US" altLang="ja-JP" sz="14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0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を入れると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…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　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12346.0000</a:t>
          </a:r>
          <a:r>
            <a:rPr kumimoji="1" lang="en-US" altLang="ja-JP" sz="1400" baseline="0">
              <a:latin typeface="ＭＳ 明朝" pitchFamily="17" charset="-128"/>
              <a:ea typeface="ＭＳ 明朝" pitchFamily="17" charset="-128"/>
            </a:rPr>
            <a:t> </a:t>
          </a:r>
          <a:r>
            <a:rPr kumimoji="1" lang="ja-JP" altLang="en-US" sz="1400" baseline="0">
              <a:latin typeface="ＭＳ 明朝" pitchFamily="17" charset="-128"/>
              <a:ea typeface="ＭＳ 明朝" pitchFamily="17" charset="-128"/>
            </a:rPr>
            <a:t>⇒問題では</a:t>
          </a:r>
          <a:r>
            <a:rPr kumimoji="1" lang="en-US" altLang="ja-JP" sz="1400" baseline="0">
              <a:latin typeface="ＭＳ 明朝" pitchFamily="17" charset="-128"/>
              <a:ea typeface="ＭＳ 明朝" pitchFamily="17" charset="-128"/>
            </a:rPr>
            <a:t>…</a:t>
          </a:r>
          <a:r>
            <a:rPr kumimoji="1" lang="ja-JP" altLang="en-US" sz="1400" baseline="0">
              <a:latin typeface="ＭＳ 明朝" pitchFamily="17" charset="-128"/>
              <a:ea typeface="ＭＳ 明朝" pitchFamily="17" charset="-128"/>
            </a:rPr>
            <a:t>整数未満四捨五入・関数使用</a:t>
          </a:r>
          <a:endParaRPr kumimoji="1" lang="en-US" altLang="ja-JP" sz="1400" baseline="0"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桁数に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を入れると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…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　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12345.7000</a:t>
          </a:r>
          <a:r>
            <a:rPr kumimoji="1" lang="ja-JP" altLang="en-US" sz="1400" baseline="0">
              <a:latin typeface="ＭＳ 明朝" pitchFamily="17" charset="-128"/>
              <a:ea typeface="ＭＳ 明朝" pitchFamily="17" charset="-128"/>
            </a:rPr>
            <a:t> ⇒　　 小数第</a:t>
          </a:r>
          <a:r>
            <a:rPr kumimoji="1" lang="en-US" altLang="ja-JP" sz="1400" baseline="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400" baseline="0">
              <a:latin typeface="ＭＳ 明朝" pitchFamily="17" charset="-128"/>
              <a:ea typeface="ＭＳ 明朝" pitchFamily="17" charset="-128"/>
            </a:rPr>
            <a:t>位未満四捨五入</a:t>
          </a:r>
          <a:endParaRPr kumimoji="1" lang="en-US" altLang="ja-JP" sz="1400" baseline="0"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桁数に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-1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を入れると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…</a:t>
          </a:r>
          <a:r>
            <a:rPr kumimoji="1" lang="ja-JP" altLang="en-US" sz="1400" baseline="0">
              <a:latin typeface="ＭＳ 明朝" pitchFamily="17" charset="-128"/>
              <a:ea typeface="ＭＳ 明朝" pitchFamily="17" charset="-128"/>
            </a:rPr>
            <a:t> </a:t>
          </a:r>
          <a:r>
            <a:rPr kumimoji="1" lang="en-US" altLang="ja-JP" sz="1400" baseline="0">
              <a:latin typeface="ＭＳ 明朝" pitchFamily="17" charset="-128"/>
              <a:ea typeface="ＭＳ 明朝" pitchFamily="17" charset="-128"/>
            </a:rPr>
            <a:t>12350.0000</a:t>
          </a:r>
          <a:r>
            <a:rPr kumimoji="1" lang="ja-JP" altLang="en-US" sz="1400" baseline="0">
              <a:latin typeface="ＭＳ 明朝" pitchFamily="17" charset="-128"/>
              <a:ea typeface="ＭＳ 明朝" pitchFamily="17" charset="-128"/>
            </a:rPr>
            <a:t> ⇒　      　</a:t>
          </a:r>
          <a:r>
            <a:rPr kumimoji="1" lang="en-US" altLang="ja-JP" sz="1400" baseline="0">
              <a:latin typeface="ＭＳ 明朝" pitchFamily="17" charset="-128"/>
              <a:ea typeface="ＭＳ 明朝" pitchFamily="17" charset="-128"/>
            </a:rPr>
            <a:t>10</a:t>
          </a:r>
          <a:r>
            <a:rPr kumimoji="1" lang="ja-JP" altLang="en-US" sz="1400" baseline="0">
              <a:latin typeface="ＭＳ 明朝" pitchFamily="17" charset="-128"/>
              <a:ea typeface="ＭＳ 明朝" pitchFamily="17" charset="-128"/>
            </a:rPr>
            <a:t>位未満四捨五入</a:t>
          </a:r>
          <a:endParaRPr kumimoji="1" lang="en-US" altLang="ja-JP" sz="1400" baseline="0"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400" baseline="0">
              <a:latin typeface="ＭＳ 明朝" pitchFamily="17" charset="-128"/>
              <a:ea typeface="ＭＳ 明朝" pitchFamily="17" charset="-128"/>
            </a:rPr>
            <a:t>桁数に</a:t>
          </a:r>
          <a:r>
            <a:rPr kumimoji="1" lang="en-US" altLang="ja-JP" sz="1400" baseline="0">
              <a:latin typeface="ＭＳ 明朝" pitchFamily="17" charset="-128"/>
              <a:ea typeface="ＭＳ 明朝" pitchFamily="17" charset="-128"/>
            </a:rPr>
            <a:t>-2</a:t>
          </a:r>
          <a:r>
            <a:rPr kumimoji="1" lang="ja-JP" altLang="en-US" sz="1400" baseline="0">
              <a:latin typeface="ＭＳ 明朝" pitchFamily="17" charset="-128"/>
              <a:ea typeface="ＭＳ 明朝" pitchFamily="17" charset="-128"/>
            </a:rPr>
            <a:t>を入れると</a:t>
          </a:r>
          <a:r>
            <a:rPr kumimoji="1" lang="en-US" altLang="ja-JP" sz="1400" baseline="0">
              <a:latin typeface="ＭＳ 明朝" pitchFamily="17" charset="-128"/>
              <a:ea typeface="ＭＳ 明朝" pitchFamily="17" charset="-128"/>
            </a:rPr>
            <a:t>…</a:t>
          </a:r>
          <a:r>
            <a:rPr kumimoji="1" lang="ja-JP" altLang="en-US" sz="1400" baseline="0">
              <a:latin typeface="ＭＳ 明朝" pitchFamily="17" charset="-128"/>
              <a:ea typeface="ＭＳ 明朝" pitchFamily="17" charset="-128"/>
            </a:rPr>
            <a:t> </a:t>
          </a:r>
          <a:r>
            <a:rPr kumimoji="1" lang="en-US" altLang="ja-JP" sz="1400" baseline="0">
              <a:latin typeface="ＭＳ 明朝" pitchFamily="17" charset="-128"/>
              <a:ea typeface="ＭＳ 明朝" pitchFamily="17" charset="-128"/>
            </a:rPr>
            <a:t>12300.0000 </a:t>
          </a:r>
          <a:r>
            <a:rPr kumimoji="1" lang="ja-JP" altLang="en-US" sz="1400" baseline="0">
              <a:latin typeface="ＭＳ 明朝" pitchFamily="17" charset="-128"/>
              <a:ea typeface="ＭＳ 明朝" pitchFamily="17" charset="-128"/>
            </a:rPr>
            <a:t>⇒　　　　 </a:t>
          </a:r>
          <a:r>
            <a:rPr kumimoji="1" lang="en-US" altLang="ja-JP" sz="1400" baseline="0">
              <a:latin typeface="ＭＳ 明朝" pitchFamily="17" charset="-128"/>
              <a:ea typeface="ＭＳ 明朝" pitchFamily="17" charset="-128"/>
            </a:rPr>
            <a:t>100</a:t>
          </a:r>
          <a:r>
            <a:rPr kumimoji="1" lang="ja-JP" altLang="en-US" sz="1400" baseline="0">
              <a:latin typeface="ＭＳ 明朝" pitchFamily="17" charset="-128"/>
              <a:ea typeface="ＭＳ 明朝" pitchFamily="17" charset="-128"/>
            </a:rPr>
            <a:t>位未満四捨五入</a:t>
          </a:r>
          <a:endParaRPr kumimoji="1" lang="en-US" altLang="ja-JP" sz="1400" baseline="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0</xdr:col>
      <xdr:colOff>276225</xdr:colOff>
      <xdr:row>105</xdr:row>
      <xdr:rowOff>9526</xdr:rowOff>
    </xdr:from>
    <xdr:to>
      <xdr:col>2</xdr:col>
      <xdr:colOff>295275</xdr:colOff>
      <xdr:row>108</xdr:row>
      <xdr:rowOff>142876</xdr:rowOff>
    </xdr:to>
    <xdr:sp macro="" textlink="">
      <xdr:nvSpPr>
        <xdr:cNvPr id="22" name="上矢印吹き出し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276225" y="19611976"/>
          <a:ext cx="1295400" cy="666750"/>
        </a:xfrm>
        <a:prstGeom prst="upArrowCallout">
          <a:avLst>
            <a:gd name="adj1" fmla="val 25000"/>
            <a:gd name="adj2" fmla="val 25000"/>
            <a:gd name="adj3" fmla="val 25000"/>
            <a:gd name="adj4" fmla="val 7071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+mn-ea"/>
              <a:ea typeface="+mn-ea"/>
            </a:rPr>
            <a:t>①が切り捨て</a:t>
          </a:r>
          <a:endParaRPr kumimoji="1" lang="en-US" altLang="ja-JP" sz="1000">
            <a:latin typeface="+mn-ea"/>
            <a:ea typeface="+mn-ea"/>
          </a:endParaRPr>
        </a:p>
        <a:p>
          <a:pPr algn="l"/>
          <a:r>
            <a:rPr kumimoji="1" lang="ja-JP" altLang="en-US" sz="1000">
              <a:latin typeface="+mn-ea"/>
              <a:ea typeface="+mn-ea"/>
            </a:rPr>
            <a:t>②が四捨五入！</a:t>
          </a:r>
        </a:p>
      </xdr:txBody>
    </xdr:sp>
    <xdr:clientData/>
  </xdr:twoCellAnchor>
  <xdr:twoCellAnchor>
    <xdr:from>
      <xdr:col>11</xdr:col>
      <xdr:colOff>358775</xdr:colOff>
      <xdr:row>1</xdr:row>
      <xdr:rowOff>136525</xdr:rowOff>
    </xdr:from>
    <xdr:to>
      <xdr:col>21</xdr:col>
      <xdr:colOff>466724</xdr:colOff>
      <xdr:row>17</xdr:row>
      <xdr:rowOff>22225</xdr:rowOff>
    </xdr:to>
    <xdr:sp macro="" textlink="">
      <xdr:nvSpPr>
        <xdr:cNvPr id="23" name="メモ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7654925" y="812800"/>
          <a:ext cx="6775449" cy="2724150"/>
        </a:xfrm>
        <a:prstGeom prst="foldedCorne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先生へ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この教材は端数処理を目的としたものとなっています。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３級では問題集でも桁数に０以外の数字を入れることは少ないですが、上位級、社会に出たときには桁数の学習が大きな差になってしまいます。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切り捨て・切り上げは必ず問題に出てくるので、本来は四捨五入から入るべきですが、この教材では切り上げから学べるように作成しています。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四捨五入については問題の中で（</a:t>
          </a:r>
          <a:r>
            <a:rPr kumimoji="1" lang="en-US" altLang="ja-JP" sz="1100"/>
            <a:t>――</a:t>
          </a:r>
          <a:r>
            <a:rPr kumimoji="1" lang="ja-JP" altLang="en-US" sz="1100"/>
            <a:t>未満四捨五入・関数使用）と書かれているもののみに使われますので、ご注意ください。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通常の問題には（整数未満四捨五入の表示とする）と書かれています。この場合、</a:t>
          </a:r>
          <a:r>
            <a:rPr kumimoji="1" lang="en-US" altLang="ja-JP" sz="1100"/>
            <a:t>ROUND</a:t>
          </a:r>
          <a:r>
            <a:rPr kumimoji="1" lang="ja-JP" altLang="en-US" sz="1100"/>
            <a:t>関数</a:t>
          </a:r>
          <a:r>
            <a:rPr kumimoji="1" lang="en-US" altLang="ja-JP" sz="1100"/>
            <a:t> </a:t>
          </a:r>
          <a:r>
            <a:rPr kumimoji="1" lang="ja-JP" altLang="en-US" sz="1100"/>
            <a:t>は使用せず、表示形式の設定のみで問題ありません。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304801</xdr:colOff>
      <xdr:row>26</xdr:row>
      <xdr:rowOff>104775</xdr:rowOff>
    </xdr:from>
    <xdr:to>
      <xdr:col>2</xdr:col>
      <xdr:colOff>457906</xdr:colOff>
      <xdr:row>30</xdr:row>
      <xdr:rowOff>73025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733426" y="5162550"/>
          <a:ext cx="1000830" cy="654050"/>
        </a:xfrm>
        <a:prstGeom prst="roundRect">
          <a:avLst/>
        </a:prstGeom>
        <a:ln>
          <a:solidFill>
            <a:srgbClr val="00B05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1,000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位</a:t>
          </a:r>
        </a:p>
      </xdr:txBody>
    </xdr:sp>
    <xdr:clientData/>
  </xdr:twoCellAnchor>
  <xdr:twoCellAnchor>
    <xdr:from>
      <xdr:col>2</xdr:col>
      <xdr:colOff>507648</xdr:colOff>
      <xdr:row>26</xdr:row>
      <xdr:rowOff>104775</xdr:rowOff>
    </xdr:from>
    <xdr:to>
      <xdr:col>4</xdr:col>
      <xdr:colOff>15774</xdr:colOff>
      <xdr:row>30</xdr:row>
      <xdr:rowOff>73025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783998" y="5162550"/>
          <a:ext cx="841626" cy="654050"/>
        </a:xfrm>
        <a:prstGeom prst="roundRect">
          <a:avLst/>
        </a:prstGeom>
        <a:ln>
          <a:solidFill>
            <a:srgbClr val="00B05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100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位</a:t>
          </a:r>
        </a:p>
      </xdr:txBody>
    </xdr:sp>
    <xdr:clientData/>
  </xdr:twoCellAnchor>
  <xdr:twoCellAnchor>
    <xdr:from>
      <xdr:col>4</xdr:col>
      <xdr:colOff>59721</xdr:colOff>
      <xdr:row>26</xdr:row>
      <xdr:rowOff>104775</xdr:rowOff>
    </xdr:from>
    <xdr:to>
      <xdr:col>5</xdr:col>
      <xdr:colOff>240947</xdr:colOff>
      <xdr:row>30</xdr:row>
      <xdr:rowOff>73025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2669571" y="5162550"/>
          <a:ext cx="847976" cy="654050"/>
        </a:xfrm>
        <a:prstGeom prst="roundRect">
          <a:avLst/>
        </a:prstGeom>
        <a:ln>
          <a:solidFill>
            <a:srgbClr val="00B05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10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位</a:t>
          </a:r>
        </a:p>
      </xdr:txBody>
    </xdr:sp>
    <xdr:clientData/>
  </xdr:twoCellAnchor>
  <xdr:twoCellAnchor>
    <xdr:from>
      <xdr:col>5</xdr:col>
      <xdr:colOff>325766</xdr:colOff>
      <xdr:row>26</xdr:row>
      <xdr:rowOff>104775</xdr:rowOff>
    </xdr:from>
    <xdr:to>
      <xdr:col>6</xdr:col>
      <xdr:colOff>506992</xdr:colOff>
      <xdr:row>30</xdr:row>
      <xdr:rowOff>73025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602366" y="5162550"/>
          <a:ext cx="847976" cy="654050"/>
        </a:xfrm>
        <a:prstGeom prst="roundRect">
          <a:avLst/>
        </a:prstGeom>
        <a:ln>
          <a:solidFill>
            <a:srgbClr val="00B05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整数</a:t>
          </a:r>
        </a:p>
      </xdr:txBody>
    </xdr:sp>
    <xdr:clientData/>
  </xdr:twoCellAnchor>
  <xdr:twoCellAnchor>
    <xdr:from>
      <xdr:col>6</xdr:col>
      <xdr:colOff>563739</xdr:colOff>
      <xdr:row>26</xdr:row>
      <xdr:rowOff>104775</xdr:rowOff>
    </xdr:from>
    <xdr:to>
      <xdr:col>8</xdr:col>
      <xdr:colOff>59165</xdr:colOff>
      <xdr:row>30</xdr:row>
      <xdr:rowOff>73025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4507089" y="5162550"/>
          <a:ext cx="828926" cy="654050"/>
        </a:xfrm>
        <a:prstGeom prst="roundRect">
          <a:avLst/>
        </a:prstGeom>
        <a:ln>
          <a:solidFill>
            <a:srgbClr val="00B05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小数</a:t>
          </a:r>
          <a:endParaRPr kumimoji="1" lang="en-US" altLang="ja-JP" sz="14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第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位</a:t>
          </a:r>
        </a:p>
      </xdr:txBody>
    </xdr:sp>
    <xdr:clientData/>
  </xdr:twoCellAnchor>
  <xdr:twoCellAnchor>
    <xdr:from>
      <xdr:col>8</xdr:col>
      <xdr:colOff>96863</xdr:colOff>
      <xdr:row>26</xdr:row>
      <xdr:rowOff>104775</xdr:rowOff>
    </xdr:from>
    <xdr:to>
      <xdr:col>9</xdr:col>
      <xdr:colOff>278089</xdr:colOff>
      <xdr:row>30</xdr:row>
      <xdr:rowOff>73025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373713" y="5162550"/>
          <a:ext cx="847976" cy="654050"/>
        </a:xfrm>
        <a:prstGeom prst="roundRect">
          <a:avLst/>
        </a:prstGeom>
        <a:ln>
          <a:solidFill>
            <a:srgbClr val="00B05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小数</a:t>
          </a:r>
          <a:endParaRPr kumimoji="1" lang="en-US" altLang="ja-JP" sz="14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第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2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位</a:t>
          </a:r>
        </a:p>
      </xdr:txBody>
    </xdr:sp>
    <xdr:clientData/>
  </xdr:twoCellAnchor>
  <xdr:twoCellAnchor>
    <xdr:from>
      <xdr:col>9</xdr:col>
      <xdr:colOff>306262</xdr:colOff>
      <xdr:row>26</xdr:row>
      <xdr:rowOff>104775</xdr:rowOff>
    </xdr:from>
    <xdr:to>
      <xdr:col>10</xdr:col>
      <xdr:colOff>487488</xdr:colOff>
      <xdr:row>30</xdr:row>
      <xdr:rowOff>73025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6249862" y="5162550"/>
          <a:ext cx="847976" cy="654050"/>
        </a:xfrm>
        <a:prstGeom prst="roundRect">
          <a:avLst/>
        </a:prstGeom>
        <a:ln>
          <a:solidFill>
            <a:srgbClr val="00B05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小数</a:t>
          </a:r>
          <a:endParaRPr kumimoji="1" lang="en-US" altLang="ja-JP" sz="14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第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3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位</a:t>
          </a:r>
        </a:p>
      </xdr:txBody>
    </xdr:sp>
    <xdr:clientData/>
  </xdr:twoCellAnchor>
  <xdr:twoCellAnchor>
    <xdr:from>
      <xdr:col>1</xdr:col>
      <xdr:colOff>304801</xdr:colOff>
      <xdr:row>23</xdr:row>
      <xdr:rowOff>133350</xdr:rowOff>
    </xdr:from>
    <xdr:to>
      <xdr:col>2</xdr:col>
      <xdr:colOff>457906</xdr:colOff>
      <xdr:row>27</xdr:row>
      <xdr:rowOff>101600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733426" y="4676775"/>
          <a:ext cx="1000830" cy="654050"/>
        </a:xfrm>
        <a:prstGeom prst="round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-3</a:t>
          </a:r>
          <a:endParaRPr kumimoji="1" lang="ja-JP" altLang="en-US" sz="14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507648</xdr:colOff>
      <xdr:row>23</xdr:row>
      <xdr:rowOff>133350</xdr:rowOff>
    </xdr:from>
    <xdr:to>
      <xdr:col>4</xdr:col>
      <xdr:colOff>15774</xdr:colOff>
      <xdr:row>27</xdr:row>
      <xdr:rowOff>101600</xdr:rowOff>
    </xdr:to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1783998" y="4676775"/>
          <a:ext cx="841626" cy="654050"/>
        </a:xfrm>
        <a:prstGeom prst="round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-2</a:t>
          </a:r>
          <a:endParaRPr kumimoji="1" lang="ja-JP" altLang="en-US" sz="14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4</xdr:col>
      <xdr:colOff>59721</xdr:colOff>
      <xdr:row>23</xdr:row>
      <xdr:rowOff>133350</xdr:rowOff>
    </xdr:from>
    <xdr:to>
      <xdr:col>5</xdr:col>
      <xdr:colOff>240947</xdr:colOff>
      <xdr:row>27</xdr:row>
      <xdr:rowOff>101600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2669571" y="4676775"/>
          <a:ext cx="847976" cy="654050"/>
        </a:xfrm>
        <a:prstGeom prst="round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-1</a:t>
          </a:r>
          <a:endParaRPr kumimoji="1" lang="ja-JP" altLang="en-US" sz="14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</xdr:col>
      <xdr:colOff>325766</xdr:colOff>
      <xdr:row>23</xdr:row>
      <xdr:rowOff>133350</xdr:rowOff>
    </xdr:from>
    <xdr:to>
      <xdr:col>6</xdr:col>
      <xdr:colOff>506992</xdr:colOff>
      <xdr:row>27</xdr:row>
      <xdr:rowOff>101600</xdr:rowOff>
    </xdr:to>
    <xdr:sp macro="" textlink="">
      <xdr:nvSpPr>
        <xdr:cNvPr id="34" name="角丸四角形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602366" y="4676775"/>
          <a:ext cx="847976" cy="654050"/>
        </a:xfrm>
        <a:prstGeom prst="round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0</a:t>
          </a:r>
          <a:endParaRPr kumimoji="1" lang="ja-JP" altLang="en-US" sz="14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6</xdr:col>
      <xdr:colOff>563739</xdr:colOff>
      <xdr:row>23</xdr:row>
      <xdr:rowOff>133350</xdr:rowOff>
    </xdr:from>
    <xdr:to>
      <xdr:col>8</xdr:col>
      <xdr:colOff>59165</xdr:colOff>
      <xdr:row>27</xdr:row>
      <xdr:rowOff>101600</xdr:rowOff>
    </xdr:to>
    <xdr:sp macro="" textlink="">
      <xdr:nvSpPr>
        <xdr:cNvPr id="35" name="角丸四角形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507089" y="4676775"/>
          <a:ext cx="828926" cy="654050"/>
        </a:xfrm>
        <a:prstGeom prst="round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1</a:t>
          </a:r>
          <a:endParaRPr kumimoji="1" lang="ja-JP" altLang="en-US" sz="14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8</xdr:col>
      <xdr:colOff>96863</xdr:colOff>
      <xdr:row>23</xdr:row>
      <xdr:rowOff>133350</xdr:rowOff>
    </xdr:from>
    <xdr:to>
      <xdr:col>9</xdr:col>
      <xdr:colOff>278089</xdr:colOff>
      <xdr:row>27</xdr:row>
      <xdr:rowOff>101600</xdr:rowOff>
    </xdr:to>
    <xdr:sp macro="" textlink="">
      <xdr:nvSpPr>
        <xdr:cNvPr id="36" name="角丸四角形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5373713" y="4676775"/>
          <a:ext cx="847976" cy="654050"/>
        </a:xfrm>
        <a:prstGeom prst="round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2</a:t>
          </a:r>
          <a:endParaRPr kumimoji="1" lang="ja-JP" altLang="en-US" sz="14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9</xdr:col>
      <xdr:colOff>306262</xdr:colOff>
      <xdr:row>23</xdr:row>
      <xdr:rowOff>133350</xdr:rowOff>
    </xdr:from>
    <xdr:to>
      <xdr:col>10</xdr:col>
      <xdr:colOff>487488</xdr:colOff>
      <xdr:row>27</xdr:row>
      <xdr:rowOff>101600</xdr:rowOff>
    </xdr:to>
    <xdr:sp macro="" textlink="">
      <xdr:nvSpPr>
        <xdr:cNvPr id="37" name="角丸四角形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6249862" y="4676775"/>
          <a:ext cx="847976" cy="654050"/>
        </a:xfrm>
        <a:prstGeom prst="round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3</a:t>
          </a:r>
          <a:endParaRPr kumimoji="1" lang="ja-JP" altLang="en-US" sz="14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10</xdr:col>
      <xdr:colOff>619125</xdr:colOff>
      <xdr:row>21</xdr:row>
      <xdr:rowOff>95250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0" y="1838325"/>
          <a:ext cx="7572375" cy="2152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3200">
              <a:latin typeface="+mn-ea"/>
              <a:ea typeface="+mn-ea"/>
            </a:rPr>
            <a:t>＝</a:t>
          </a:r>
          <a:r>
            <a:rPr kumimoji="1" lang="en-US" altLang="ja-JP" sz="3200">
              <a:latin typeface="+mn-ea"/>
              <a:ea typeface="+mn-ea"/>
            </a:rPr>
            <a:t>IF</a:t>
          </a:r>
          <a:r>
            <a:rPr kumimoji="1" lang="ja-JP" altLang="en-US" sz="3200">
              <a:latin typeface="+mn-ea"/>
              <a:ea typeface="+mn-ea"/>
            </a:rPr>
            <a:t>（</a:t>
          </a:r>
          <a:r>
            <a:rPr kumimoji="1" lang="ja-JP" altLang="en-US" sz="3200">
              <a:solidFill>
                <a:sysClr val="windowText" lastClr="000000"/>
              </a:solidFill>
              <a:latin typeface="+mn-ea"/>
              <a:ea typeface="+mn-ea"/>
            </a:rPr>
            <a:t>もし</a:t>
          </a:r>
          <a:r>
            <a:rPr kumimoji="1" lang="ja-JP" altLang="en-US" sz="3200">
              <a:solidFill>
                <a:schemeClr val="accent2">
                  <a:lumMod val="75000"/>
                </a:schemeClr>
              </a:solidFill>
              <a:latin typeface="+mn-ea"/>
              <a:ea typeface="+mn-ea"/>
            </a:rPr>
            <a:t>年齢が</a:t>
          </a:r>
          <a:r>
            <a:rPr kumimoji="1" lang="en-US" altLang="ja-JP" sz="3200">
              <a:solidFill>
                <a:schemeClr val="accent2">
                  <a:lumMod val="75000"/>
                </a:schemeClr>
              </a:solidFill>
              <a:latin typeface="+mn-ea"/>
              <a:ea typeface="+mn-ea"/>
            </a:rPr>
            <a:t>60</a:t>
          </a:r>
          <a:r>
            <a:rPr kumimoji="1" lang="ja-JP" altLang="en-US" sz="3200">
              <a:solidFill>
                <a:schemeClr val="accent2">
                  <a:lumMod val="75000"/>
                </a:schemeClr>
              </a:solidFill>
              <a:latin typeface="+mn-ea"/>
              <a:ea typeface="+mn-ea"/>
            </a:rPr>
            <a:t>以上だったら</a:t>
          </a:r>
          <a:r>
            <a:rPr kumimoji="1" lang="en-US" altLang="ja-JP" sz="3200">
              <a:latin typeface="+mn-ea"/>
              <a:ea typeface="+mn-ea"/>
            </a:rPr>
            <a:t>,</a:t>
          </a:r>
        </a:p>
        <a:p>
          <a:pPr algn="l"/>
          <a:r>
            <a:rPr kumimoji="1" lang="ja-JP" altLang="en-US" sz="3200"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　　　真</a:t>
          </a:r>
          <a:r>
            <a:rPr kumimoji="1" lang="ja-JP" altLang="en-US" sz="3200" u="sng"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　</a:t>
          </a:r>
          <a:r>
            <a:rPr kumimoji="1" lang="en-US" altLang="ja-JP" sz="3200" u="sng"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1,000</a:t>
          </a:r>
          <a:r>
            <a:rPr kumimoji="1" lang="ja-JP" altLang="en-US" sz="3200" u="sng"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円支払います</a:t>
          </a:r>
          <a:r>
            <a:rPr kumimoji="1" lang="en-US" altLang="ja-JP" sz="3200">
              <a:latin typeface="+mn-ea"/>
              <a:ea typeface="+mn-ea"/>
            </a:rPr>
            <a:t>,</a:t>
          </a:r>
        </a:p>
        <a:p>
          <a:pPr algn="l"/>
          <a:r>
            <a:rPr kumimoji="1" lang="ja-JP" altLang="en-US" sz="3200">
              <a:solidFill>
                <a:schemeClr val="accent4">
                  <a:lumMod val="75000"/>
                </a:schemeClr>
              </a:solidFill>
              <a:latin typeface="+mn-ea"/>
              <a:ea typeface="+mn-ea"/>
            </a:rPr>
            <a:t>　　　偽</a:t>
          </a:r>
          <a:r>
            <a:rPr kumimoji="1" lang="ja-JP" altLang="en-US" sz="3200" u="sng">
              <a:solidFill>
                <a:schemeClr val="accent4">
                  <a:lumMod val="75000"/>
                </a:schemeClr>
              </a:solidFill>
              <a:latin typeface="+mn-ea"/>
              <a:ea typeface="+mn-ea"/>
            </a:rPr>
            <a:t>　</a:t>
          </a:r>
          <a:r>
            <a:rPr kumimoji="1" lang="en-US" altLang="ja-JP" sz="3200" u="sng">
              <a:solidFill>
                <a:schemeClr val="accent4">
                  <a:lumMod val="75000"/>
                </a:schemeClr>
              </a:solidFill>
              <a:latin typeface="+mn-ea"/>
              <a:ea typeface="+mn-ea"/>
            </a:rPr>
            <a:t>1,800</a:t>
          </a:r>
          <a:r>
            <a:rPr kumimoji="1" lang="ja-JP" altLang="en-US" sz="3200" u="sng">
              <a:solidFill>
                <a:schemeClr val="accent4">
                  <a:lumMod val="75000"/>
                </a:schemeClr>
              </a:solidFill>
              <a:latin typeface="+mn-ea"/>
              <a:ea typeface="+mn-ea"/>
            </a:rPr>
            <a:t>円か</a:t>
          </a:r>
          <a:r>
            <a:rPr kumimoji="1" lang="en-US" altLang="ja-JP" sz="3200" u="sng">
              <a:solidFill>
                <a:schemeClr val="accent4">
                  <a:lumMod val="75000"/>
                </a:schemeClr>
              </a:solidFill>
              <a:latin typeface="+mn-ea"/>
              <a:ea typeface="+mn-ea"/>
            </a:rPr>
            <a:t>800</a:t>
          </a:r>
          <a:r>
            <a:rPr kumimoji="1" lang="ja-JP" altLang="en-US" sz="3200" u="sng">
              <a:solidFill>
                <a:schemeClr val="accent4">
                  <a:lumMod val="75000"/>
                </a:schemeClr>
              </a:solidFill>
              <a:latin typeface="+mn-ea"/>
              <a:ea typeface="+mn-ea"/>
            </a:rPr>
            <a:t>円支払います</a:t>
          </a:r>
          <a:r>
            <a:rPr kumimoji="1" lang="ja-JP" altLang="en-US" sz="3200">
              <a:latin typeface="+mn-ea"/>
              <a:ea typeface="+mn-ea"/>
            </a:rPr>
            <a:t>）</a:t>
          </a:r>
          <a:endParaRPr kumimoji="1" lang="en-US" altLang="ja-JP" sz="32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142875</xdr:colOff>
      <xdr:row>22</xdr:row>
      <xdr:rowOff>85725</xdr:rowOff>
    </xdr:from>
    <xdr:to>
      <xdr:col>5</xdr:col>
      <xdr:colOff>514349</xdr:colOff>
      <xdr:row>25</xdr:row>
      <xdr:rowOff>57149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142875" y="22050375"/>
          <a:ext cx="4057649" cy="485774"/>
        </a:xfrm>
        <a:prstGeom prst="wedgeRoundRectCallout">
          <a:avLst>
            <a:gd name="adj1" fmla="val -20456"/>
            <a:gd name="adj2" fmla="val -123382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+mn-lt"/>
              <a:ea typeface="+mn-ea"/>
            </a:rPr>
            <a:t>２つあると答えが出ない！</a:t>
          </a:r>
          <a:endParaRPr kumimoji="1" lang="en-US" altLang="ja-JP" sz="18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133350</xdr:colOff>
      <xdr:row>25</xdr:row>
      <xdr:rowOff>142874</xdr:rowOff>
    </xdr:from>
    <xdr:to>
      <xdr:col>10</xdr:col>
      <xdr:colOff>495301</xdr:colOff>
      <xdr:row>30</xdr:row>
      <xdr:rowOff>171449</xdr:rowOff>
    </xdr:to>
    <xdr:sp macro="" textlink="">
      <xdr:nvSpPr>
        <xdr:cNvPr id="13" name="下矢印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33350" y="22621874"/>
          <a:ext cx="7477126" cy="885825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偽の場合の条件が</a:t>
          </a:r>
          <a:r>
            <a:rPr kumimoji="1" lang="ja-JP" altLang="en-US" sz="1400" b="1">
              <a:solidFill>
                <a:srgbClr val="FF0000"/>
              </a:solidFill>
            </a:rPr>
            <a:t>１つになるまで</a:t>
          </a:r>
          <a:endParaRPr kumimoji="1" lang="en-US" altLang="ja-JP" sz="1400"/>
        </a:p>
        <a:p>
          <a:pPr algn="ctr"/>
          <a:r>
            <a:rPr kumimoji="1" lang="ja-JP" altLang="en-US" sz="1400" b="1" u="sng">
              <a:solidFill>
                <a:srgbClr val="FF0000"/>
              </a:solidFill>
            </a:rPr>
            <a:t>偽にＩＦを入れよう！</a:t>
          </a:r>
        </a:p>
      </xdr:txBody>
    </xdr:sp>
    <xdr:clientData/>
  </xdr:twoCellAnchor>
  <xdr:twoCellAnchor>
    <xdr:from>
      <xdr:col>0</xdr:col>
      <xdr:colOff>0</xdr:colOff>
      <xdr:row>31</xdr:row>
      <xdr:rowOff>28574</xdr:rowOff>
    </xdr:from>
    <xdr:to>
      <xdr:col>10</xdr:col>
      <xdr:colOff>638175</xdr:colOff>
      <xdr:row>46</xdr:row>
      <xdr:rowOff>104775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0" y="5638799"/>
          <a:ext cx="7591425" cy="26479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latin typeface="+mn-ea"/>
              <a:ea typeface="+mn-ea"/>
            </a:rPr>
            <a:t>＝</a:t>
          </a:r>
          <a:r>
            <a:rPr kumimoji="1" lang="en-US" altLang="ja-JP" sz="2800">
              <a:latin typeface="+mn-ea"/>
              <a:ea typeface="+mn-ea"/>
            </a:rPr>
            <a:t>IF</a:t>
          </a:r>
          <a:r>
            <a:rPr kumimoji="1" lang="ja-JP" altLang="en-US" sz="2800">
              <a:latin typeface="+mn-ea"/>
              <a:ea typeface="+mn-ea"/>
            </a:rPr>
            <a:t>（</a:t>
          </a:r>
          <a:r>
            <a:rPr kumimoji="1" lang="ja-JP" altLang="en-US" sz="2800">
              <a:solidFill>
                <a:sysClr val="windowText" lastClr="000000"/>
              </a:solidFill>
              <a:latin typeface="+mn-ea"/>
              <a:ea typeface="+mn-ea"/>
            </a:rPr>
            <a:t>もし</a:t>
          </a:r>
          <a:r>
            <a:rPr kumimoji="1" lang="ja-JP" altLang="en-US" sz="2800">
              <a:solidFill>
                <a:schemeClr val="accent2">
                  <a:lumMod val="75000"/>
                </a:schemeClr>
              </a:solidFill>
              <a:latin typeface="+mn-ea"/>
              <a:ea typeface="+mn-ea"/>
            </a:rPr>
            <a:t>年齢が</a:t>
          </a:r>
          <a:r>
            <a:rPr kumimoji="1" lang="en-US" altLang="ja-JP" sz="2800">
              <a:solidFill>
                <a:schemeClr val="accent2">
                  <a:lumMod val="75000"/>
                </a:schemeClr>
              </a:solidFill>
              <a:latin typeface="+mn-ea"/>
              <a:ea typeface="+mn-ea"/>
            </a:rPr>
            <a:t>60</a:t>
          </a:r>
          <a:r>
            <a:rPr kumimoji="1" lang="ja-JP" altLang="en-US" sz="2800">
              <a:solidFill>
                <a:schemeClr val="accent2">
                  <a:lumMod val="75000"/>
                </a:schemeClr>
              </a:solidFill>
              <a:latin typeface="+mn-ea"/>
              <a:ea typeface="+mn-ea"/>
            </a:rPr>
            <a:t>以上だったら</a:t>
          </a:r>
          <a:r>
            <a:rPr kumimoji="1" lang="en-US" altLang="ja-JP" sz="2800">
              <a:latin typeface="+mn-ea"/>
              <a:ea typeface="+mn-ea"/>
            </a:rPr>
            <a:t>,</a:t>
          </a:r>
        </a:p>
        <a:p>
          <a:pPr algn="l"/>
          <a:r>
            <a:rPr kumimoji="1" lang="ja-JP" altLang="en-US" sz="2800"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　　　真</a:t>
          </a:r>
          <a:r>
            <a:rPr kumimoji="1" lang="ja-JP" altLang="en-US" sz="2800" u="sng"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　　　　　　　円支払います</a:t>
          </a:r>
          <a:r>
            <a:rPr kumimoji="1" lang="en-US" altLang="ja-JP" sz="2800">
              <a:latin typeface="+mn-ea"/>
              <a:ea typeface="+mn-ea"/>
            </a:rPr>
            <a:t>,</a:t>
          </a:r>
        </a:p>
        <a:p>
          <a:pPr algn="l"/>
          <a:r>
            <a:rPr kumimoji="1" lang="ja-JP" altLang="en-US" sz="2800">
              <a:solidFill>
                <a:schemeClr val="accent4">
                  <a:lumMod val="75000"/>
                </a:schemeClr>
              </a:solidFill>
              <a:latin typeface="+mn-ea"/>
              <a:ea typeface="+mn-ea"/>
            </a:rPr>
            <a:t>　　　偽　ＩＦ（</a:t>
          </a:r>
          <a:r>
            <a:rPr kumimoji="1" lang="ja-JP" altLang="en-US" sz="2800">
              <a:solidFill>
                <a:sysClr val="windowText" lastClr="000000"/>
              </a:solidFill>
              <a:latin typeface="+mn-ea"/>
              <a:ea typeface="+mn-ea"/>
            </a:rPr>
            <a:t>もし</a:t>
          </a:r>
          <a:r>
            <a:rPr kumimoji="1" lang="ja-JP" altLang="en-US" sz="2800">
              <a:solidFill>
                <a:schemeClr val="accent2">
                  <a:lumMod val="75000"/>
                </a:schemeClr>
              </a:solidFill>
              <a:latin typeface="+mn-ea"/>
              <a:ea typeface="+mn-ea"/>
            </a:rPr>
            <a:t>年齢が</a:t>
          </a:r>
          <a:r>
            <a:rPr kumimoji="1" lang="en-US" altLang="ja-JP" sz="2800">
              <a:solidFill>
                <a:schemeClr val="accent2">
                  <a:lumMod val="75000"/>
                </a:schemeClr>
              </a:solidFill>
              <a:latin typeface="+mn-ea"/>
              <a:ea typeface="+mn-ea"/>
            </a:rPr>
            <a:t>19</a:t>
          </a:r>
          <a:r>
            <a:rPr kumimoji="1" lang="ja-JP" altLang="en-US" sz="2800">
              <a:solidFill>
                <a:schemeClr val="accent2">
                  <a:lumMod val="75000"/>
                </a:schemeClr>
              </a:solidFill>
              <a:latin typeface="+mn-ea"/>
              <a:ea typeface="+mn-ea"/>
            </a:rPr>
            <a:t>以上だったら</a:t>
          </a:r>
          <a:r>
            <a:rPr kumimoji="1" lang="en-US" altLang="ja-JP" sz="2800">
              <a:solidFill>
                <a:sysClr val="windowText" lastClr="000000"/>
              </a:solidFill>
              <a:latin typeface="+mn-ea"/>
              <a:ea typeface="+mn-ea"/>
            </a:rPr>
            <a:t>,</a:t>
          </a:r>
        </a:p>
        <a:p>
          <a:pPr algn="l"/>
          <a:r>
            <a:rPr kumimoji="1" lang="ja-JP" altLang="en-US" sz="2800">
              <a:solidFill>
                <a:schemeClr val="accent4">
                  <a:lumMod val="75000"/>
                </a:schemeClr>
              </a:solidFill>
              <a:latin typeface="+mn-ea"/>
              <a:ea typeface="+mn-ea"/>
            </a:rPr>
            <a:t>　　　　　　　</a:t>
          </a:r>
          <a:r>
            <a:rPr kumimoji="1" lang="ja-JP" altLang="en-US" sz="2800"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真</a:t>
          </a:r>
          <a:r>
            <a:rPr kumimoji="1" lang="ja-JP" altLang="en-US" sz="2800" u="sng"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　　　　　　円支払います</a:t>
          </a:r>
          <a:r>
            <a:rPr kumimoji="1" lang="en-US" altLang="ja-JP" sz="2800">
              <a:solidFill>
                <a:sysClr val="windowText" lastClr="000000"/>
              </a:solidFill>
              <a:latin typeface="+mn-ea"/>
              <a:ea typeface="+mn-ea"/>
            </a:rPr>
            <a:t>,</a:t>
          </a:r>
        </a:p>
        <a:p>
          <a:pPr algn="l"/>
          <a:r>
            <a:rPr kumimoji="1" lang="ja-JP" altLang="en-US" sz="2800">
              <a:solidFill>
                <a:schemeClr val="accent4">
                  <a:lumMod val="75000"/>
                </a:schemeClr>
              </a:solidFill>
              <a:latin typeface="+mn-ea"/>
              <a:ea typeface="+mn-ea"/>
            </a:rPr>
            <a:t>　　　　　　　偽</a:t>
          </a:r>
          <a:r>
            <a:rPr kumimoji="1" lang="ja-JP" altLang="en-US" sz="1000" u="sng">
              <a:solidFill>
                <a:schemeClr val="accent4">
                  <a:lumMod val="75000"/>
                </a:schemeClr>
              </a:solidFill>
              <a:latin typeface="+mn-ea"/>
              <a:ea typeface="+mn-ea"/>
            </a:rPr>
            <a:t>どれにも当てはまらない場合</a:t>
          </a:r>
          <a:r>
            <a:rPr kumimoji="1" lang="ja-JP" altLang="en-US" sz="2800" u="sng">
              <a:solidFill>
                <a:schemeClr val="accent4">
                  <a:lumMod val="75000"/>
                </a:schemeClr>
              </a:solidFill>
              <a:latin typeface="+mn-ea"/>
              <a:ea typeface="+mn-ea"/>
            </a:rPr>
            <a:t>　　　円支払います</a:t>
          </a:r>
          <a:r>
            <a:rPr kumimoji="1" lang="ja-JP" altLang="en-US" sz="2800">
              <a:latin typeface="+mn-ea"/>
              <a:ea typeface="+mn-ea"/>
            </a:rPr>
            <a:t>））</a:t>
          </a:r>
          <a:endParaRPr kumimoji="1" lang="en-US" altLang="ja-JP" sz="2800">
            <a:latin typeface="+mn-ea"/>
            <a:ea typeface="+mn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4</xdr:row>
      <xdr:rowOff>115232</xdr:rowOff>
    </xdr:from>
    <xdr:to>
      <xdr:col>22</xdr:col>
      <xdr:colOff>161926</xdr:colOff>
      <xdr:row>8</xdr:row>
      <xdr:rowOff>48858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104776" y="810557"/>
          <a:ext cx="4457700" cy="657526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0000" tIns="36000" rIns="9144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36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10</xdr:col>
      <xdr:colOff>83343</xdr:colOff>
      <xdr:row>5</xdr:row>
      <xdr:rowOff>19688</xdr:rowOff>
    </xdr:from>
    <xdr:to>
      <xdr:col>15</xdr:col>
      <xdr:colOff>47625</xdr:colOff>
      <xdr:row>7</xdr:row>
      <xdr:rowOff>130500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2083593" y="895988"/>
          <a:ext cx="964407" cy="47276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400" b="1">
              <a:latin typeface="ＭＳ Ｐゴシック" pitchFamily="50" charset="-128"/>
              <a:ea typeface="ＭＳ Ｐゴシック" pitchFamily="50" charset="-128"/>
            </a:rPr>
            <a:t>数値</a:t>
          </a:r>
        </a:p>
      </xdr:txBody>
    </xdr:sp>
    <xdr:clientData/>
  </xdr:twoCellAnchor>
  <xdr:twoCellAnchor>
    <xdr:from>
      <xdr:col>16</xdr:col>
      <xdr:colOff>142875</xdr:colOff>
      <xdr:row>5</xdr:row>
      <xdr:rowOff>19688</xdr:rowOff>
    </xdr:from>
    <xdr:to>
      <xdr:col>21</xdr:col>
      <xdr:colOff>61912</xdr:colOff>
      <xdr:row>7</xdr:row>
      <xdr:rowOff>130500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3343275" y="895988"/>
          <a:ext cx="919162" cy="47276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200" b="1">
              <a:latin typeface="ＭＳ Ｐゴシック" pitchFamily="50" charset="-128"/>
              <a:ea typeface="ＭＳ Ｐゴシック" pitchFamily="50" charset="-128"/>
            </a:rPr>
            <a:t>桁数</a:t>
          </a:r>
        </a:p>
      </xdr:txBody>
    </xdr:sp>
    <xdr:clientData/>
  </xdr:twoCellAnchor>
  <xdr:twoCellAnchor>
    <xdr:from>
      <xdr:col>21</xdr:col>
      <xdr:colOff>20462</xdr:colOff>
      <xdr:row>4</xdr:row>
      <xdr:rowOff>48771</xdr:rowOff>
    </xdr:from>
    <xdr:to>
      <xdr:col>22</xdr:col>
      <xdr:colOff>130210</xdr:colOff>
      <xdr:row>8</xdr:row>
      <xdr:rowOff>85020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4220987" y="744096"/>
          <a:ext cx="309773" cy="760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4000">
              <a:solidFill>
                <a:schemeClr val="tx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)</a:t>
          </a:r>
          <a:endParaRPr kumimoji="1" lang="ja-JP" altLang="en-US" sz="40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8</xdr:col>
      <xdr:colOff>181270</xdr:colOff>
      <xdr:row>4</xdr:row>
      <xdr:rowOff>58296</xdr:rowOff>
    </xdr:from>
    <xdr:to>
      <xdr:col>10</xdr:col>
      <xdr:colOff>90994</xdr:colOff>
      <xdr:row>8</xdr:row>
      <xdr:rowOff>94545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1781470" y="753621"/>
          <a:ext cx="309774" cy="760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4000">
              <a:solidFill>
                <a:schemeClr val="tx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(</a:t>
          </a:r>
        </a:p>
      </xdr:txBody>
    </xdr:sp>
    <xdr:clientData/>
  </xdr:twoCellAnchor>
  <xdr:twoCellAnchor>
    <xdr:from>
      <xdr:col>0</xdr:col>
      <xdr:colOff>127272</xdr:colOff>
      <xdr:row>4</xdr:row>
      <xdr:rowOff>120208</xdr:rowOff>
    </xdr:from>
    <xdr:to>
      <xdr:col>9</xdr:col>
      <xdr:colOff>114300</xdr:colOff>
      <xdr:row>8</xdr:row>
      <xdr:rowOff>31645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/>
      </xdr:nvSpPr>
      <xdr:spPr>
        <a:xfrm>
          <a:off x="127272" y="815533"/>
          <a:ext cx="1787253" cy="6353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=ROUND	</a:t>
          </a:r>
        </a:p>
      </xdr:txBody>
    </xdr:sp>
    <xdr:clientData/>
  </xdr:twoCellAnchor>
  <xdr:twoCellAnchor>
    <xdr:from>
      <xdr:col>1</xdr:col>
      <xdr:colOff>130969</xdr:colOff>
      <xdr:row>10</xdr:row>
      <xdr:rowOff>114299</xdr:rowOff>
    </xdr:from>
    <xdr:to>
      <xdr:col>28</xdr:col>
      <xdr:colOff>114299</xdr:colOff>
      <xdr:row>35</xdr:row>
      <xdr:rowOff>85725</xdr:rowOff>
    </xdr:to>
    <xdr:sp macro="" textlink="">
      <xdr:nvSpPr>
        <xdr:cNvPr id="33" name="Rectangle 1259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SpPr>
          <a:spLocks noChangeArrowheads="1"/>
        </xdr:cNvSpPr>
      </xdr:nvSpPr>
      <xdr:spPr bwMode="auto">
        <a:xfrm>
          <a:off x="330994" y="1885949"/>
          <a:ext cx="5384005" cy="3743326"/>
        </a:xfrm>
        <a:prstGeom prst="rect">
          <a:avLst/>
        </a:prstGeom>
        <a:noFill/>
        <a:ln w="19050" algn="ctr">
          <a:solidFill>
            <a:srgbClr val="008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>
            <a:spcBef>
              <a:spcPts val="600"/>
            </a:spcBef>
            <a:spcAft>
              <a:spcPts val="0"/>
            </a:spcAft>
          </a:pPr>
          <a:endParaRPr lang="ja-JP" sz="1200" kern="100">
            <a:effectLst/>
            <a:latin typeface="+mn-ea"/>
            <a:ea typeface="+mn-ea"/>
            <a:cs typeface="Times New Roman"/>
          </a:endParaRPr>
        </a:p>
      </xdr:txBody>
    </xdr:sp>
    <xdr:clientData/>
  </xdr:twoCellAnchor>
  <xdr:twoCellAnchor>
    <xdr:from>
      <xdr:col>1</xdr:col>
      <xdr:colOff>119061</xdr:colOff>
      <xdr:row>8</xdr:row>
      <xdr:rowOff>166688</xdr:rowOff>
    </xdr:from>
    <xdr:to>
      <xdr:col>4</xdr:col>
      <xdr:colOff>65562</xdr:colOff>
      <xdr:row>10</xdr:row>
      <xdr:rowOff>114141</xdr:rowOff>
    </xdr:to>
    <xdr:sp macro="" textlink="">
      <xdr:nvSpPr>
        <xdr:cNvPr id="34" name="AutoShape 1255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SpPr>
          <a:spLocks noChangeArrowheads="1"/>
        </xdr:cNvSpPr>
      </xdr:nvSpPr>
      <xdr:spPr bwMode="auto">
        <a:xfrm>
          <a:off x="321467" y="1559719"/>
          <a:ext cx="553720" cy="29273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8000"/>
          </a:solidFill>
          <a:round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ＭＳ 明朝"/>
              <a:ea typeface="HGP創英角ｺﾞｼｯｸUB"/>
              <a:cs typeface="Times New Roman"/>
            </a:rPr>
            <a:t>桁数</a:t>
          </a:r>
          <a:endParaRPr lang="ja-JP" sz="1050" kern="100">
            <a:effectLst/>
            <a:latin typeface="ＭＳ 明朝"/>
            <a:cs typeface="Times New Roman"/>
          </a:endParaRPr>
        </a:p>
      </xdr:txBody>
    </xdr:sp>
    <xdr:clientData/>
  </xdr:twoCellAnchor>
  <xdr:twoCellAnchor>
    <xdr:from>
      <xdr:col>14</xdr:col>
      <xdr:colOff>85724</xdr:colOff>
      <xdr:row>20</xdr:row>
      <xdr:rowOff>102394</xdr:rowOff>
    </xdr:from>
    <xdr:to>
      <xdr:col>16</xdr:col>
      <xdr:colOff>148912</xdr:colOff>
      <xdr:row>22</xdr:row>
      <xdr:rowOff>24924</xdr:rowOff>
    </xdr:to>
    <xdr:sp macro="" textlink="">
      <xdr:nvSpPr>
        <xdr:cNvPr id="45" name="AutoShape 1279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SpPr>
          <a:spLocks noChangeArrowheads="1"/>
        </xdr:cNvSpPr>
      </xdr:nvSpPr>
      <xdr:spPr bwMode="auto">
        <a:xfrm>
          <a:off x="2919412" y="4341019"/>
          <a:ext cx="468000" cy="255905"/>
        </a:xfrm>
        <a:prstGeom prst="roundRect">
          <a:avLst>
            <a:gd name="adj" fmla="val 16667"/>
          </a:avLst>
        </a:prstGeom>
        <a:solidFill>
          <a:srgbClr val="FFFFFF"/>
        </a:solidFill>
        <a:ln w="19050" algn="ctr">
          <a:solidFill>
            <a:srgbClr val="008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ＭＳ Ｐゴシック"/>
              <a:cs typeface="Times New Roman"/>
            </a:rPr>
            <a:t>1</a:t>
          </a:r>
          <a:r>
            <a:rPr lang="ja-JP" sz="800" kern="100">
              <a:effectLst/>
              <a:latin typeface="ＭＳ 明朝"/>
              <a:ea typeface="ＭＳ Ｐゴシック"/>
              <a:cs typeface="Times New Roman"/>
            </a:rPr>
            <a:t>位</a:t>
          </a:r>
          <a:endParaRPr lang="ja-JP" sz="1050" kern="100">
            <a:effectLst/>
            <a:latin typeface="ＭＳ 明朝"/>
            <a:cs typeface="Times New Roman"/>
          </a:endParaRPr>
        </a:p>
      </xdr:txBody>
    </xdr:sp>
    <xdr:clientData/>
  </xdr:twoCellAnchor>
  <xdr:twoCellAnchor>
    <xdr:from>
      <xdr:col>11</xdr:col>
      <xdr:colOff>83343</xdr:colOff>
      <xdr:row>20</xdr:row>
      <xdr:rowOff>102394</xdr:rowOff>
    </xdr:from>
    <xdr:to>
      <xdr:col>13</xdr:col>
      <xdr:colOff>146531</xdr:colOff>
      <xdr:row>22</xdr:row>
      <xdr:rowOff>24924</xdr:rowOff>
    </xdr:to>
    <xdr:sp macro="" textlink="">
      <xdr:nvSpPr>
        <xdr:cNvPr id="46" name="AutoShape 1280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SpPr>
          <a:spLocks noChangeArrowheads="1"/>
        </xdr:cNvSpPr>
      </xdr:nvSpPr>
      <xdr:spPr bwMode="auto">
        <a:xfrm>
          <a:off x="2309812" y="4341019"/>
          <a:ext cx="468000" cy="255905"/>
        </a:xfrm>
        <a:prstGeom prst="roundRect">
          <a:avLst>
            <a:gd name="adj" fmla="val 16667"/>
          </a:avLst>
        </a:prstGeom>
        <a:solidFill>
          <a:srgbClr val="FFFFFF"/>
        </a:solidFill>
        <a:ln w="19050" algn="ctr">
          <a:solidFill>
            <a:srgbClr val="008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ＭＳ Ｐゴシック"/>
              <a:cs typeface="Times New Roman"/>
            </a:rPr>
            <a:t>10</a:t>
          </a:r>
          <a:r>
            <a:rPr lang="ja-JP" sz="800" kern="100">
              <a:effectLst/>
              <a:latin typeface="ＭＳ 明朝"/>
              <a:ea typeface="ＭＳ Ｐゴシック"/>
              <a:cs typeface="Times New Roman"/>
            </a:rPr>
            <a:t>位</a:t>
          </a:r>
          <a:endParaRPr lang="ja-JP" sz="1050" kern="100">
            <a:effectLst/>
            <a:latin typeface="ＭＳ 明朝"/>
            <a:cs typeface="Times New Roman"/>
          </a:endParaRPr>
        </a:p>
      </xdr:txBody>
    </xdr:sp>
    <xdr:clientData/>
  </xdr:twoCellAnchor>
  <xdr:twoCellAnchor>
    <xdr:from>
      <xdr:col>8</xdr:col>
      <xdr:colOff>80962</xdr:colOff>
      <xdr:row>20</xdr:row>
      <xdr:rowOff>102394</xdr:rowOff>
    </xdr:from>
    <xdr:to>
      <xdr:col>10</xdr:col>
      <xdr:colOff>144149</xdr:colOff>
      <xdr:row>22</xdr:row>
      <xdr:rowOff>24924</xdr:rowOff>
    </xdr:to>
    <xdr:sp macro="" textlink="">
      <xdr:nvSpPr>
        <xdr:cNvPr id="47" name="AutoShape 1281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SpPr>
          <a:spLocks noChangeArrowheads="1"/>
        </xdr:cNvSpPr>
      </xdr:nvSpPr>
      <xdr:spPr bwMode="auto">
        <a:xfrm flipH="1">
          <a:off x="1700212" y="4341019"/>
          <a:ext cx="468000" cy="255905"/>
        </a:xfrm>
        <a:prstGeom prst="roundRect">
          <a:avLst>
            <a:gd name="adj" fmla="val 16667"/>
          </a:avLst>
        </a:prstGeom>
        <a:solidFill>
          <a:srgbClr val="FFFFFF"/>
        </a:solidFill>
        <a:ln w="19050" algn="ctr">
          <a:solidFill>
            <a:srgbClr val="008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55440" tIns="45720" rIns="55440" bIns="45720" anchor="t" anchorCtr="0" upright="1">
          <a:noAutofit/>
        </a:bodyPr>
        <a:lstStyle/>
        <a:p>
          <a:pPr algn="ctr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ＭＳ Ｐゴシック"/>
              <a:cs typeface="Times New Roman"/>
            </a:rPr>
            <a:t>100</a:t>
          </a:r>
          <a:r>
            <a:rPr lang="ja-JP" sz="800" kern="100">
              <a:effectLst/>
              <a:latin typeface="ＭＳ 明朝"/>
              <a:ea typeface="ＭＳ Ｐゴシック"/>
              <a:cs typeface="Times New Roman"/>
            </a:rPr>
            <a:t>位</a:t>
          </a:r>
          <a:endParaRPr lang="ja-JP" sz="1050" kern="100">
            <a:effectLst/>
            <a:latin typeface="ＭＳ 明朝"/>
            <a:cs typeface="Times New Roman"/>
          </a:endParaRPr>
        </a:p>
      </xdr:txBody>
    </xdr:sp>
    <xdr:clientData/>
  </xdr:twoCellAnchor>
  <xdr:twoCellAnchor>
    <xdr:from>
      <xdr:col>24</xdr:col>
      <xdr:colOff>54769</xdr:colOff>
      <xdr:row>20</xdr:row>
      <xdr:rowOff>102394</xdr:rowOff>
    </xdr:from>
    <xdr:to>
      <xdr:col>26</xdr:col>
      <xdr:colOff>153956</xdr:colOff>
      <xdr:row>22</xdr:row>
      <xdr:rowOff>150019</xdr:rowOff>
    </xdr:to>
    <xdr:sp macro="" textlink="">
      <xdr:nvSpPr>
        <xdr:cNvPr id="48" name="AutoShape 127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SpPr>
          <a:spLocks noChangeArrowheads="1"/>
        </xdr:cNvSpPr>
      </xdr:nvSpPr>
      <xdr:spPr bwMode="auto">
        <a:xfrm>
          <a:off x="4912519" y="4341019"/>
          <a:ext cx="504000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19050" algn="ctr">
          <a:solidFill>
            <a:srgbClr val="008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91440" tIns="0" rIns="91440" bIns="36000" anchor="ctr" anchorCtr="0" upright="1">
          <a:noAutofit/>
        </a:bodyPr>
        <a:lstStyle/>
        <a:p>
          <a:pPr algn="ctr">
            <a:lnSpc>
              <a:spcPts val="1000"/>
            </a:lnSpc>
            <a:spcAft>
              <a:spcPts val="0"/>
            </a:spcAft>
          </a:pPr>
          <a:r>
            <a:rPr lang="ja-JP" sz="800" kern="100">
              <a:effectLst/>
              <a:latin typeface="ＭＳ 明朝"/>
              <a:ea typeface="ＭＳ Ｐゴシック"/>
              <a:cs typeface="Times New Roman"/>
            </a:rPr>
            <a:t>小数</a:t>
          </a:r>
          <a:endParaRPr lang="ja-JP" sz="800" kern="100">
            <a:effectLst/>
            <a:latin typeface="ＭＳ 明朝"/>
            <a:cs typeface="Times New Roman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ja-JP" sz="800" kern="100">
              <a:effectLst/>
              <a:latin typeface="ＭＳ 明朝"/>
              <a:ea typeface="ＭＳ Ｐゴシック"/>
              <a:cs typeface="Times New Roman"/>
            </a:rPr>
            <a:t>第</a:t>
          </a:r>
          <a:r>
            <a:rPr lang="en-US" sz="800" kern="100">
              <a:effectLst/>
              <a:latin typeface="ＭＳ 明朝"/>
              <a:ea typeface="ＭＳ Ｐゴシック"/>
              <a:cs typeface="Times New Roman"/>
            </a:rPr>
            <a:t>3</a:t>
          </a:r>
          <a:r>
            <a:rPr lang="ja-JP" sz="800" kern="100">
              <a:effectLst/>
              <a:latin typeface="ＭＳ 明朝"/>
              <a:ea typeface="ＭＳ Ｐゴシック"/>
              <a:cs typeface="Times New Roman"/>
            </a:rPr>
            <a:t>位</a:t>
          </a:r>
          <a:endParaRPr lang="ja-JP" sz="800" kern="100">
            <a:effectLst/>
            <a:latin typeface="ＭＳ 明朝"/>
            <a:cs typeface="Times New Roman"/>
          </a:endParaRPr>
        </a:p>
      </xdr:txBody>
    </xdr:sp>
    <xdr:clientData/>
  </xdr:twoCellAnchor>
  <xdr:twoCellAnchor>
    <xdr:from>
      <xdr:col>18</xdr:col>
      <xdr:colOff>61913</xdr:colOff>
      <xdr:row>20</xdr:row>
      <xdr:rowOff>102394</xdr:rowOff>
    </xdr:from>
    <xdr:to>
      <xdr:col>20</xdr:col>
      <xdr:colOff>161101</xdr:colOff>
      <xdr:row>22</xdr:row>
      <xdr:rowOff>150019</xdr:rowOff>
    </xdr:to>
    <xdr:sp macro="" textlink="">
      <xdr:nvSpPr>
        <xdr:cNvPr id="49" name="AutoShape 1282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SpPr>
          <a:spLocks noChangeArrowheads="1"/>
        </xdr:cNvSpPr>
      </xdr:nvSpPr>
      <xdr:spPr bwMode="auto">
        <a:xfrm>
          <a:off x="3705226" y="4341019"/>
          <a:ext cx="504000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19050" algn="ctr">
          <a:solidFill>
            <a:srgbClr val="008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91440" tIns="0" rIns="91440" bIns="36000" anchor="ctr" anchorCtr="0" upright="1">
          <a:noAutofit/>
        </a:bodyPr>
        <a:lstStyle/>
        <a:p>
          <a:pPr algn="ctr">
            <a:lnSpc>
              <a:spcPts val="1000"/>
            </a:lnSpc>
            <a:spcAft>
              <a:spcPts val="0"/>
            </a:spcAft>
          </a:pPr>
          <a:r>
            <a:rPr lang="ja-JP" sz="800" kern="100">
              <a:effectLst/>
              <a:latin typeface="ＭＳ 明朝"/>
              <a:ea typeface="ＭＳ Ｐゴシック"/>
              <a:cs typeface="Times New Roman"/>
            </a:rPr>
            <a:t>小数</a:t>
          </a:r>
          <a:endParaRPr lang="ja-JP" sz="800" kern="100">
            <a:effectLst/>
            <a:latin typeface="ＭＳ 明朝"/>
            <a:cs typeface="Times New Roman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ja-JP" sz="800" kern="100">
              <a:effectLst/>
              <a:latin typeface="ＭＳ 明朝"/>
              <a:ea typeface="ＭＳ Ｐゴシック"/>
              <a:cs typeface="Times New Roman"/>
            </a:rPr>
            <a:t>第</a:t>
          </a:r>
          <a:r>
            <a:rPr lang="en-US" sz="800" kern="100">
              <a:effectLst/>
              <a:latin typeface="ＭＳ 明朝"/>
              <a:ea typeface="ＭＳ Ｐゴシック"/>
              <a:cs typeface="Times New Roman"/>
            </a:rPr>
            <a:t>1</a:t>
          </a:r>
          <a:r>
            <a:rPr lang="ja-JP" sz="800" kern="100">
              <a:effectLst/>
              <a:latin typeface="ＭＳ 明朝"/>
              <a:ea typeface="ＭＳ Ｐゴシック"/>
              <a:cs typeface="Times New Roman"/>
            </a:rPr>
            <a:t>位</a:t>
          </a:r>
          <a:endParaRPr lang="ja-JP" sz="800" kern="100">
            <a:effectLst/>
            <a:latin typeface="ＭＳ 明朝"/>
            <a:cs typeface="Times New Roman"/>
          </a:endParaRPr>
        </a:p>
      </xdr:txBody>
    </xdr:sp>
    <xdr:clientData/>
  </xdr:twoCellAnchor>
  <xdr:twoCellAnchor>
    <xdr:from>
      <xdr:col>21</xdr:col>
      <xdr:colOff>58341</xdr:colOff>
      <xdr:row>20</xdr:row>
      <xdr:rowOff>102394</xdr:rowOff>
    </xdr:from>
    <xdr:to>
      <xdr:col>23</xdr:col>
      <xdr:colOff>157528</xdr:colOff>
      <xdr:row>22</xdr:row>
      <xdr:rowOff>150019</xdr:rowOff>
    </xdr:to>
    <xdr:sp macro="" textlink="">
      <xdr:nvSpPr>
        <xdr:cNvPr id="50" name="AutoShape 1283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SpPr>
          <a:spLocks noChangeArrowheads="1"/>
        </xdr:cNvSpPr>
      </xdr:nvSpPr>
      <xdr:spPr bwMode="auto">
        <a:xfrm>
          <a:off x="4308872" y="4341019"/>
          <a:ext cx="504000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19050" algn="ctr">
          <a:solidFill>
            <a:srgbClr val="008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91440" tIns="0" rIns="91440" bIns="36000" anchor="ctr" anchorCtr="0" upright="1">
          <a:noAutofit/>
        </a:bodyPr>
        <a:lstStyle/>
        <a:p>
          <a:pPr algn="ctr">
            <a:lnSpc>
              <a:spcPts val="1000"/>
            </a:lnSpc>
            <a:spcAft>
              <a:spcPts val="0"/>
            </a:spcAft>
          </a:pPr>
          <a:r>
            <a:rPr lang="ja-JP" sz="800" kern="100">
              <a:effectLst/>
              <a:latin typeface="ＭＳ 明朝"/>
              <a:ea typeface="ＭＳ Ｐゴシック"/>
              <a:cs typeface="Times New Roman"/>
            </a:rPr>
            <a:t>小数</a:t>
          </a:r>
          <a:endParaRPr lang="ja-JP" sz="800" kern="100">
            <a:effectLst/>
            <a:latin typeface="ＭＳ 明朝"/>
            <a:cs typeface="Times New Roman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ja-JP" sz="800" kern="100">
              <a:effectLst/>
              <a:latin typeface="ＭＳ 明朝"/>
              <a:ea typeface="ＭＳ Ｐゴシック"/>
              <a:cs typeface="Times New Roman"/>
            </a:rPr>
            <a:t>第</a:t>
          </a:r>
          <a:r>
            <a:rPr lang="en-US" sz="800" kern="100">
              <a:effectLst/>
              <a:latin typeface="ＭＳ 明朝"/>
              <a:ea typeface="ＭＳ Ｐゴシック"/>
              <a:cs typeface="Times New Roman"/>
            </a:rPr>
            <a:t>2</a:t>
          </a:r>
          <a:r>
            <a:rPr lang="ja-JP" sz="800" kern="100">
              <a:effectLst/>
              <a:latin typeface="ＭＳ 明朝"/>
              <a:ea typeface="ＭＳ Ｐゴシック"/>
              <a:cs typeface="Times New Roman"/>
            </a:rPr>
            <a:t>位</a:t>
          </a:r>
          <a:endParaRPr lang="ja-JP" sz="800" kern="100">
            <a:effectLst/>
            <a:latin typeface="ＭＳ 明朝"/>
            <a:cs typeface="Times New Roman"/>
          </a:endParaRPr>
        </a:p>
      </xdr:txBody>
    </xdr:sp>
    <xdr:clientData/>
  </xdr:twoCellAnchor>
  <xdr:twoCellAnchor>
    <xdr:from>
      <xdr:col>5</xdr:col>
      <xdr:colOff>78581</xdr:colOff>
      <xdr:row>20</xdr:row>
      <xdr:rowOff>102394</xdr:rowOff>
    </xdr:from>
    <xdr:to>
      <xdr:col>7</xdr:col>
      <xdr:colOff>141768</xdr:colOff>
      <xdr:row>22</xdr:row>
      <xdr:rowOff>24924</xdr:rowOff>
    </xdr:to>
    <xdr:sp macro="" textlink="">
      <xdr:nvSpPr>
        <xdr:cNvPr id="52" name="AutoShape 2075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SpPr>
          <a:spLocks noChangeArrowheads="1"/>
        </xdr:cNvSpPr>
      </xdr:nvSpPr>
      <xdr:spPr bwMode="auto">
        <a:xfrm flipH="1">
          <a:off x="1090612" y="4341019"/>
          <a:ext cx="468000" cy="255905"/>
        </a:xfrm>
        <a:prstGeom prst="roundRect">
          <a:avLst>
            <a:gd name="adj" fmla="val 16667"/>
          </a:avLst>
        </a:prstGeom>
        <a:solidFill>
          <a:srgbClr val="FFFFFF"/>
        </a:solidFill>
        <a:ln w="19050" algn="ctr">
          <a:solidFill>
            <a:srgbClr val="008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55440" tIns="45720" rIns="55440" bIns="45720" anchor="t" anchorCtr="0" upright="1">
          <a:noAutofit/>
        </a:bodyPr>
        <a:lstStyle/>
        <a:p>
          <a:pPr algn="ctr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ＭＳ Ｐゴシック"/>
              <a:cs typeface="Times New Roman"/>
            </a:rPr>
            <a:t>1,000</a:t>
          </a:r>
          <a:r>
            <a:rPr lang="ja-JP" sz="800" kern="100">
              <a:effectLst/>
              <a:latin typeface="ＭＳ 明朝"/>
              <a:ea typeface="ＭＳ Ｐゴシック"/>
              <a:cs typeface="Times New Roman"/>
            </a:rPr>
            <a:t>位</a:t>
          </a:r>
          <a:endParaRPr lang="ja-JP" sz="1050" kern="100">
            <a:effectLst/>
            <a:latin typeface="ＭＳ 明朝"/>
            <a:cs typeface="Times New Roman"/>
          </a:endParaRPr>
        </a:p>
      </xdr:txBody>
    </xdr:sp>
    <xdr:clientData/>
  </xdr:twoCellAnchor>
  <xdr:twoCellAnchor>
    <xdr:from>
      <xdr:col>15</xdr:col>
      <xdr:colOff>57150</xdr:colOff>
      <xdr:row>3</xdr:row>
      <xdr:rowOff>85725</xdr:rowOff>
    </xdr:from>
    <xdr:to>
      <xdr:col>16</xdr:col>
      <xdr:colOff>149425</xdr:colOff>
      <xdr:row>8</xdr:row>
      <xdr:rowOff>6997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 txBox="1"/>
      </xdr:nvSpPr>
      <xdr:spPr>
        <a:xfrm>
          <a:off x="3057525" y="609600"/>
          <a:ext cx="292300" cy="8166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4400">
              <a:solidFill>
                <a:schemeClr val="tx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,</a:t>
          </a:r>
          <a:endParaRPr kumimoji="1" lang="ja-JP" altLang="en-US" sz="4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0</xdr:col>
      <xdr:colOff>104776</xdr:colOff>
      <xdr:row>39</xdr:row>
      <xdr:rowOff>115232</xdr:rowOff>
    </xdr:from>
    <xdr:to>
      <xdr:col>27</xdr:col>
      <xdr:colOff>161925</xdr:colOff>
      <xdr:row>43</xdr:row>
      <xdr:rowOff>48858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104776" y="6858932"/>
          <a:ext cx="5457824" cy="657526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0000" tIns="36000" rIns="9144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36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13</xdr:col>
      <xdr:colOff>35718</xdr:colOff>
      <xdr:row>40</xdr:row>
      <xdr:rowOff>19688</xdr:rowOff>
    </xdr:from>
    <xdr:to>
      <xdr:col>18</xdr:col>
      <xdr:colOff>0</xdr:colOff>
      <xdr:row>42</xdr:row>
      <xdr:rowOff>130500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2636043" y="6944363"/>
          <a:ext cx="964407" cy="47276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400" b="1">
              <a:latin typeface="ＭＳ Ｐゴシック" pitchFamily="50" charset="-128"/>
              <a:ea typeface="ＭＳ Ｐゴシック" pitchFamily="50" charset="-128"/>
            </a:rPr>
            <a:t>数値</a:t>
          </a:r>
        </a:p>
      </xdr:txBody>
    </xdr:sp>
    <xdr:clientData/>
  </xdr:twoCellAnchor>
  <xdr:twoCellAnchor>
    <xdr:from>
      <xdr:col>19</xdr:col>
      <xdr:colOff>95250</xdr:colOff>
      <xdr:row>40</xdr:row>
      <xdr:rowOff>19688</xdr:rowOff>
    </xdr:from>
    <xdr:to>
      <xdr:col>24</xdr:col>
      <xdr:colOff>14287</xdr:colOff>
      <xdr:row>42</xdr:row>
      <xdr:rowOff>130500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/>
      </xdr:nvSpPr>
      <xdr:spPr>
        <a:xfrm>
          <a:off x="3895725" y="6944363"/>
          <a:ext cx="919162" cy="47276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200" b="1">
              <a:latin typeface="ＭＳ Ｐゴシック" pitchFamily="50" charset="-128"/>
              <a:ea typeface="ＭＳ Ｐゴシック" pitchFamily="50" charset="-128"/>
            </a:rPr>
            <a:t>桁数</a:t>
          </a:r>
        </a:p>
      </xdr:txBody>
    </xdr:sp>
    <xdr:clientData/>
  </xdr:twoCellAnchor>
  <xdr:twoCellAnchor>
    <xdr:from>
      <xdr:col>23</xdr:col>
      <xdr:colOff>172862</xdr:colOff>
      <xdr:row>39</xdr:row>
      <xdr:rowOff>48771</xdr:rowOff>
    </xdr:from>
    <xdr:to>
      <xdr:col>25</xdr:col>
      <xdr:colOff>82585</xdr:colOff>
      <xdr:row>43</xdr:row>
      <xdr:rowOff>85020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 txBox="1"/>
      </xdr:nvSpPr>
      <xdr:spPr>
        <a:xfrm>
          <a:off x="4773437" y="6792471"/>
          <a:ext cx="309773" cy="760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4000">
              <a:solidFill>
                <a:schemeClr val="tx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)</a:t>
          </a:r>
          <a:endParaRPr kumimoji="1" lang="ja-JP" altLang="en-US" sz="40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11</xdr:col>
      <xdr:colOff>133645</xdr:colOff>
      <xdr:row>39</xdr:row>
      <xdr:rowOff>58296</xdr:rowOff>
    </xdr:from>
    <xdr:to>
      <xdr:col>13</xdr:col>
      <xdr:colOff>43369</xdr:colOff>
      <xdr:row>43</xdr:row>
      <xdr:rowOff>94545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 txBox="1"/>
      </xdr:nvSpPr>
      <xdr:spPr>
        <a:xfrm>
          <a:off x="2333920" y="6801996"/>
          <a:ext cx="309774" cy="760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4000">
              <a:solidFill>
                <a:schemeClr val="tx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(</a:t>
          </a:r>
        </a:p>
      </xdr:txBody>
    </xdr:sp>
    <xdr:clientData/>
  </xdr:twoCellAnchor>
  <xdr:twoCellAnchor>
    <xdr:from>
      <xdr:col>0</xdr:col>
      <xdr:colOff>127272</xdr:colOff>
      <xdr:row>39</xdr:row>
      <xdr:rowOff>120208</xdr:rowOff>
    </xdr:from>
    <xdr:to>
      <xdr:col>11</xdr:col>
      <xdr:colOff>171450</xdr:colOff>
      <xdr:row>43</xdr:row>
      <xdr:rowOff>31645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SpPr txBox="1"/>
      </xdr:nvSpPr>
      <xdr:spPr>
        <a:xfrm>
          <a:off x="127272" y="6863908"/>
          <a:ext cx="2244453" cy="6353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=ROUNDUP	</a:t>
          </a:r>
        </a:p>
      </xdr:txBody>
    </xdr:sp>
    <xdr:clientData/>
  </xdr:twoCellAnchor>
  <xdr:twoCellAnchor>
    <xdr:from>
      <xdr:col>1</xdr:col>
      <xdr:colOff>130969</xdr:colOff>
      <xdr:row>45</xdr:row>
      <xdr:rowOff>114299</xdr:rowOff>
    </xdr:from>
    <xdr:to>
      <xdr:col>28</xdr:col>
      <xdr:colOff>114299</xdr:colOff>
      <xdr:row>56</xdr:row>
      <xdr:rowOff>85725</xdr:rowOff>
    </xdr:to>
    <xdr:sp macro="" textlink="">
      <xdr:nvSpPr>
        <xdr:cNvPr id="26" name="Rectangle 1259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>
          <a:spLocks noChangeArrowheads="1"/>
        </xdr:cNvSpPr>
      </xdr:nvSpPr>
      <xdr:spPr bwMode="auto">
        <a:xfrm>
          <a:off x="330994" y="1885949"/>
          <a:ext cx="5384005" cy="4257676"/>
        </a:xfrm>
        <a:prstGeom prst="rect">
          <a:avLst/>
        </a:prstGeom>
        <a:noFill/>
        <a:ln w="19050" algn="ctr">
          <a:solidFill>
            <a:srgbClr val="008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>
            <a:spcBef>
              <a:spcPts val="600"/>
            </a:spcBef>
            <a:spcAft>
              <a:spcPts val="0"/>
            </a:spcAft>
          </a:pPr>
          <a:endParaRPr lang="ja-JP" sz="1200" kern="100">
            <a:effectLst/>
            <a:latin typeface="+mn-ea"/>
            <a:ea typeface="+mn-ea"/>
            <a:cs typeface="Times New Roman"/>
          </a:endParaRPr>
        </a:p>
      </xdr:txBody>
    </xdr:sp>
    <xdr:clientData/>
  </xdr:twoCellAnchor>
  <xdr:twoCellAnchor>
    <xdr:from>
      <xdr:col>1</xdr:col>
      <xdr:colOff>119061</xdr:colOff>
      <xdr:row>43</xdr:row>
      <xdr:rowOff>166688</xdr:rowOff>
    </xdr:from>
    <xdr:to>
      <xdr:col>4</xdr:col>
      <xdr:colOff>65562</xdr:colOff>
      <xdr:row>45</xdr:row>
      <xdr:rowOff>114141</xdr:rowOff>
    </xdr:to>
    <xdr:sp macro="" textlink="">
      <xdr:nvSpPr>
        <xdr:cNvPr id="27" name="AutoShape 1255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>
          <a:spLocks noChangeArrowheads="1"/>
        </xdr:cNvSpPr>
      </xdr:nvSpPr>
      <xdr:spPr bwMode="auto">
        <a:xfrm>
          <a:off x="319086" y="1585913"/>
          <a:ext cx="546576" cy="299878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8000"/>
          </a:solidFill>
          <a:round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ＭＳ 明朝"/>
              <a:ea typeface="HGP創英角ｺﾞｼｯｸUB"/>
              <a:cs typeface="Times New Roman"/>
            </a:rPr>
            <a:t>桁数</a:t>
          </a:r>
          <a:endParaRPr lang="ja-JP" sz="1050" kern="100">
            <a:effectLst/>
            <a:latin typeface="ＭＳ 明朝"/>
            <a:cs typeface="Times New Roman"/>
          </a:endParaRPr>
        </a:p>
      </xdr:txBody>
    </xdr:sp>
    <xdr:clientData/>
  </xdr:twoCellAnchor>
  <xdr:twoCellAnchor>
    <xdr:from>
      <xdr:col>18</xdr:col>
      <xdr:colOff>9525</xdr:colOff>
      <xdr:row>38</xdr:row>
      <xdr:rowOff>85725</xdr:rowOff>
    </xdr:from>
    <xdr:to>
      <xdr:col>19</xdr:col>
      <xdr:colOff>101800</xdr:colOff>
      <xdr:row>43</xdr:row>
      <xdr:rowOff>6997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SpPr txBox="1"/>
      </xdr:nvSpPr>
      <xdr:spPr>
        <a:xfrm>
          <a:off x="3609975" y="6657975"/>
          <a:ext cx="292300" cy="8166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4400">
              <a:solidFill>
                <a:schemeClr val="tx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,</a:t>
          </a:r>
          <a:endParaRPr kumimoji="1" lang="ja-JP" altLang="en-US" sz="4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0</xdr:col>
      <xdr:colOff>104775</xdr:colOff>
      <xdr:row>61</xdr:row>
      <xdr:rowOff>115232</xdr:rowOff>
    </xdr:from>
    <xdr:to>
      <xdr:col>29</xdr:col>
      <xdr:colOff>133349</xdr:colOff>
      <xdr:row>65</xdr:row>
      <xdr:rowOff>48858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SpPr/>
      </xdr:nvSpPr>
      <xdr:spPr>
        <a:xfrm>
          <a:off x="104775" y="10678457"/>
          <a:ext cx="5829299" cy="657526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0000" tIns="36000" rIns="9144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36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16</xdr:col>
      <xdr:colOff>45243</xdr:colOff>
      <xdr:row>62</xdr:row>
      <xdr:rowOff>19688</xdr:rowOff>
    </xdr:from>
    <xdr:to>
      <xdr:col>21</xdr:col>
      <xdr:colOff>9525</xdr:colOff>
      <xdr:row>64</xdr:row>
      <xdr:rowOff>130500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SpPr/>
      </xdr:nvSpPr>
      <xdr:spPr>
        <a:xfrm>
          <a:off x="3245643" y="10763888"/>
          <a:ext cx="964407" cy="47276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400" b="1">
              <a:latin typeface="ＭＳ Ｐゴシック" pitchFamily="50" charset="-128"/>
              <a:ea typeface="ＭＳ Ｐゴシック" pitchFamily="50" charset="-128"/>
            </a:rPr>
            <a:t>数値</a:t>
          </a:r>
        </a:p>
      </xdr:txBody>
    </xdr:sp>
    <xdr:clientData/>
  </xdr:twoCellAnchor>
  <xdr:twoCellAnchor>
    <xdr:from>
      <xdr:col>22</xdr:col>
      <xdr:colOff>104775</xdr:colOff>
      <xdr:row>62</xdr:row>
      <xdr:rowOff>19688</xdr:rowOff>
    </xdr:from>
    <xdr:to>
      <xdr:col>27</xdr:col>
      <xdr:colOff>23812</xdr:colOff>
      <xdr:row>64</xdr:row>
      <xdr:rowOff>130500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SpPr/>
      </xdr:nvSpPr>
      <xdr:spPr>
        <a:xfrm>
          <a:off x="4505325" y="10763888"/>
          <a:ext cx="919162" cy="47276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200" b="1">
              <a:latin typeface="ＭＳ Ｐゴシック" pitchFamily="50" charset="-128"/>
              <a:ea typeface="ＭＳ Ｐゴシック" pitchFamily="50" charset="-128"/>
            </a:rPr>
            <a:t>桁数</a:t>
          </a:r>
        </a:p>
      </xdr:txBody>
    </xdr:sp>
    <xdr:clientData/>
  </xdr:twoCellAnchor>
  <xdr:twoCellAnchor>
    <xdr:from>
      <xdr:col>26</xdr:col>
      <xdr:colOff>182387</xdr:colOff>
      <xdr:row>61</xdr:row>
      <xdr:rowOff>48771</xdr:rowOff>
    </xdr:from>
    <xdr:to>
      <xdr:col>28</xdr:col>
      <xdr:colOff>92110</xdr:colOff>
      <xdr:row>65</xdr:row>
      <xdr:rowOff>85020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SpPr txBox="1"/>
      </xdr:nvSpPr>
      <xdr:spPr>
        <a:xfrm>
          <a:off x="5383037" y="10611996"/>
          <a:ext cx="309773" cy="760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4000">
              <a:solidFill>
                <a:schemeClr val="tx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)</a:t>
          </a:r>
          <a:endParaRPr kumimoji="1" lang="ja-JP" altLang="en-US" sz="40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14</xdr:col>
      <xdr:colOff>143170</xdr:colOff>
      <xdr:row>61</xdr:row>
      <xdr:rowOff>58296</xdr:rowOff>
    </xdr:from>
    <xdr:to>
      <xdr:col>16</xdr:col>
      <xdr:colOff>52894</xdr:colOff>
      <xdr:row>65</xdr:row>
      <xdr:rowOff>94545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SpPr txBox="1"/>
      </xdr:nvSpPr>
      <xdr:spPr>
        <a:xfrm>
          <a:off x="2943520" y="10621521"/>
          <a:ext cx="309774" cy="760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4000">
              <a:solidFill>
                <a:schemeClr val="tx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(</a:t>
          </a:r>
        </a:p>
      </xdr:txBody>
    </xdr:sp>
    <xdr:clientData/>
  </xdr:twoCellAnchor>
  <xdr:twoCellAnchor>
    <xdr:from>
      <xdr:col>0</xdr:col>
      <xdr:colOff>127272</xdr:colOff>
      <xdr:row>61</xdr:row>
      <xdr:rowOff>120208</xdr:rowOff>
    </xdr:from>
    <xdr:to>
      <xdr:col>15</xdr:col>
      <xdr:colOff>47625</xdr:colOff>
      <xdr:row>65</xdr:row>
      <xdr:rowOff>31645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SpPr txBox="1"/>
      </xdr:nvSpPr>
      <xdr:spPr>
        <a:xfrm>
          <a:off x="127272" y="10683433"/>
          <a:ext cx="2920728" cy="6353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=ROUNDDOWN	</a:t>
          </a:r>
        </a:p>
      </xdr:txBody>
    </xdr:sp>
    <xdr:clientData/>
  </xdr:twoCellAnchor>
  <xdr:twoCellAnchor>
    <xdr:from>
      <xdr:col>1</xdr:col>
      <xdr:colOff>130969</xdr:colOff>
      <xdr:row>67</xdr:row>
      <xdr:rowOff>114299</xdr:rowOff>
    </xdr:from>
    <xdr:to>
      <xdr:col>28</xdr:col>
      <xdr:colOff>114299</xdr:colOff>
      <xdr:row>78</xdr:row>
      <xdr:rowOff>85725</xdr:rowOff>
    </xdr:to>
    <xdr:sp macro="" textlink="">
      <xdr:nvSpPr>
        <xdr:cNvPr id="51" name="Rectangle 1259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SpPr>
          <a:spLocks noChangeArrowheads="1"/>
        </xdr:cNvSpPr>
      </xdr:nvSpPr>
      <xdr:spPr bwMode="auto">
        <a:xfrm>
          <a:off x="330994" y="7934324"/>
          <a:ext cx="5384005" cy="1857376"/>
        </a:xfrm>
        <a:prstGeom prst="rect">
          <a:avLst/>
        </a:prstGeom>
        <a:noFill/>
        <a:ln w="19050" algn="ctr">
          <a:solidFill>
            <a:srgbClr val="008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>
            <a:spcBef>
              <a:spcPts val="600"/>
            </a:spcBef>
            <a:spcAft>
              <a:spcPts val="0"/>
            </a:spcAft>
          </a:pPr>
          <a:endParaRPr lang="ja-JP" sz="1200" kern="100">
            <a:effectLst/>
            <a:latin typeface="+mn-ea"/>
            <a:ea typeface="+mn-ea"/>
            <a:cs typeface="Times New Roman"/>
          </a:endParaRPr>
        </a:p>
      </xdr:txBody>
    </xdr:sp>
    <xdr:clientData/>
  </xdr:twoCellAnchor>
  <xdr:twoCellAnchor>
    <xdr:from>
      <xdr:col>1</xdr:col>
      <xdr:colOff>119061</xdr:colOff>
      <xdr:row>65</xdr:row>
      <xdr:rowOff>166688</xdr:rowOff>
    </xdr:from>
    <xdr:to>
      <xdr:col>4</xdr:col>
      <xdr:colOff>65562</xdr:colOff>
      <xdr:row>67</xdr:row>
      <xdr:rowOff>114141</xdr:rowOff>
    </xdr:to>
    <xdr:sp macro="" textlink="">
      <xdr:nvSpPr>
        <xdr:cNvPr id="53" name="AutoShape 1255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SpPr>
          <a:spLocks noChangeArrowheads="1"/>
        </xdr:cNvSpPr>
      </xdr:nvSpPr>
      <xdr:spPr bwMode="auto">
        <a:xfrm>
          <a:off x="319086" y="7634288"/>
          <a:ext cx="546576" cy="299878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8000"/>
          </a:solidFill>
          <a:round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ＭＳ 明朝"/>
              <a:ea typeface="HGP創英角ｺﾞｼｯｸUB"/>
              <a:cs typeface="Times New Roman"/>
            </a:rPr>
            <a:t>桁数</a:t>
          </a:r>
          <a:endParaRPr lang="ja-JP" sz="1050" kern="100">
            <a:effectLst/>
            <a:latin typeface="ＭＳ 明朝"/>
            <a:cs typeface="Times New Roman"/>
          </a:endParaRPr>
        </a:p>
      </xdr:txBody>
    </xdr:sp>
    <xdr:clientData/>
  </xdr:twoCellAnchor>
  <xdr:twoCellAnchor>
    <xdr:from>
      <xdr:col>21</xdr:col>
      <xdr:colOff>19050</xdr:colOff>
      <xdr:row>60</xdr:row>
      <xdr:rowOff>85725</xdr:rowOff>
    </xdr:from>
    <xdr:to>
      <xdr:col>22</xdr:col>
      <xdr:colOff>111325</xdr:colOff>
      <xdr:row>65</xdr:row>
      <xdr:rowOff>6997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SpPr txBox="1"/>
      </xdr:nvSpPr>
      <xdr:spPr>
        <a:xfrm>
          <a:off x="4219575" y="10477500"/>
          <a:ext cx="292300" cy="8166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4400">
              <a:solidFill>
                <a:schemeClr val="tx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,</a:t>
          </a:r>
          <a:endParaRPr kumimoji="1" lang="ja-JP" altLang="en-US" sz="4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17214</xdr:colOff>
      <xdr:row>14</xdr:row>
      <xdr:rowOff>20625</xdr:rowOff>
    </xdr:from>
    <xdr:to>
      <xdr:col>21</xdr:col>
      <xdr:colOff>137819</xdr:colOff>
      <xdr:row>16</xdr:row>
      <xdr:rowOff>18460</xdr:rowOff>
    </xdr:to>
    <xdr:sp macro="" textlink="">
      <xdr:nvSpPr>
        <xdr:cNvPr id="3" name="フローチャート : 代替処理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3231902" y="2556656"/>
          <a:ext cx="1406480" cy="355023"/>
        </a:xfrm>
        <a:prstGeom prst="flowChartAlternateProcess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ＭＳ Ｐゴシック" pitchFamily="50" charset="-128"/>
              <a:ea typeface="ＭＳ Ｐゴシック" pitchFamily="50" charset="-128"/>
            </a:rPr>
            <a:t>合格</a:t>
          </a:r>
        </a:p>
      </xdr:txBody>
    </xdr:sp>
    <xdr:clientData/>
  </xdr:twoCellAnchor>
  <xdr:twoCellAnchor>
    <xdr:from>
      <xdr:col>15</xdr:col>
      <xdr:colOff>27913</xdr:colOff>
      <xdr:row>17</xdr:row>
      <xdr:rowOff>139687</xdr:rowOff>
    </xdr:from>
    <xdr:to>
      <xdr:col>21</xdr:col>
      <xdr:colOff>148518</xdr:colOff>
      <xdr:row>19</xdr:row>
      <xdr:rowOff>137523</xdr:rowOff>
    </xdr:to>
    <xdr:sp macro="" textlink="">
      <xdr:nvSpPr>
        <xdr:cNvPr id="4" name="フローチャート : 代替処理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3242601" y="3211500"/>
          <a:ext cx="1406480" cy="355023"/>
        </a:xfrm>
        <a:prstGeom prst="flowChartAlternateProcess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ＭＳ Ｐゴシック" pitchFamily="50" charset="-128"/>
              <a:ea typeface="ＭＳ Ｐゴシック" pitchFamily="50" charset="-128"/>
            </a:rPr>
            <a:t>不合格</a:t>
          </a:r>
        </a:p>
      </xdr:txBody>
    </xdr:sp>
    <xdr:clientData/>
  </xdr:twoCellAnchor>
  <xdr:twoCellAnchor>
    <xdr:from>
      <xdr:col>9</xdr:col>
      <xdr:colOff>23812</xdr:colOff>
      <xdr:row>15</xdr:row>
      <xdr:rowOff>19543</xdr:rowOff>
    </xdr:from>
    <xdr:to>
      <xdr:col>15</xdr:col>
      <xdr:colOff>17214</xdr:colOff>
      <xdr:row>15</xdr:row>
      <xdr:rowOff>166688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>
          <a:endCxn id="3" idx="1"/>
        </xdr:cNvCxnSpPr>
      </xdr:nvCxnSpPr>
      <xdr:spPr>
        <a:xfrm flipV="1">
          <a:off x="1952625" y="2734168"/>
          <a:ext cx="1279277" cy="147145"/>
        </a:xfrm>
        <a:prstGeom prst="line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8657</xdr:colOff>
      <xdr:row>13</xdr:row>
      <xdr:rowOff>167999</xdr:rowOff>
    </xdr:from>
    <xdr:to>
      <xdr:col>16</xdr:col>
      <xdr:colOff>184368</xdr:colOff>
      <xdr:row>15</xdr:row>
      <xdr:rowOff>84917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 txBox="1"/>
      </xdr:nvSpPr>
      <xdr:spPr>
        <a:xfrm>
          <a:off x="2366095" y="2525437"/>
          <a:ext cx="1247273" cy="2741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 b="1">
              <a:latin typeface="ＭＳ Ｐゴシック" pitchFamily="50" charset="-128"/>
              <a:ea typeface="ＭＳ Ｐゴシック" pitchFamily="50" charset="-128"/>
            </a:rPr>
            <a:t>はい</a:t>
          </a:r>
        </a:p>
      </xdr:txBody>
    </xdr:sp>
    <xdr:clientData/>
  </xdr:twoCellAnchor>
  <xdr:twoCellAnchor>
    <xdr:from>
      <xdr:col>10</xdr:col>
      <xdr:colOff>185779</xdr:colOff>
      <xdr:row>18</xdr:row>
      <xdr:rowOff>113763</xdr:rowOff>
    </xdr:from>
    <xdr:to>
      <xdr:col>17</xdr:col>
      <xdr:colOff>164544</xdr:colOff>
      <xdr:row>20</xdr:row>
      <xdr:rowOff>23902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 txBox="1"/>
      </xdr:nvSpPr>
      <xdr:spPr>
        <a:xfrm>
          <a:off x="2328904" y="3364169"/>
          <a:ext cx="1478953" cy="2673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 b="1">
              <a:latin typeface="ＭＳ Ｐゴシック" pitchFamily="50" charset="-128"/>
              <a:ea typeface="ＭＳ Ｐゴシック" pitchFamily="50" charset="-128"/>
            </a:rPr>
            <a:t>いいえ</a:t>
          </a:r>
        </a:p>
      </xdr:txBody>
    </xdr:sp>
    <xdr:clientData/>
  </xdr:twoCellAnchor>
  <xdr:twoCellAnchor>
    <xdr:from>
      <xdr:col>0</xdr:col>
      <xdr:colOff>0</xdr:colOff>
      <xdr:row>49</xdr:row>
      <xdr:rowOff>114300</xdr:rowOff>
    </xdr:from>
    <xdr:to>
      <xdr:col>14</xdr:col>
      <xdr:colOff>28020</xdr:colOff>
      <xdr:row>74</xdr:row>
      <xdr:rowOff>40343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63025"/>
          <a:ext cx="3095070" cy="4412318"/>
        </a:xfrm>
        <a:prstGeom prst="rect">
          <a:avLst/>
        </a:prstGeom>
      </xdr:spPr>
    </xdr:pic>
    <xdr:clientData/>
  </xdr:twoCellAnchor>
  <xdr:twoCellAnchor>
    <xdr:from>
      <xdr:col>19</xdr:col>
      <xdr:colOff>33562</xdr:colOff>
      <xdr:row>58</xdr:row>
      <xdr:rowOff>58108</xdr:rowOff>
    </xdr:from>
    <xdr:to>
      <xdr:col>38</xdr:col>
      <xdr:colOff>101625</xdr:colOff>
      <xdr:row>60</xdr:row>
      <xdr:rowOff>48733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 txBox="1"/>
      </xdr:nvSpPr>
      <xdr:spPr>
        <a:xfrm>
          <a:off x="4195987" y="10649908"/>
          <a:ext cx="4230488" cy="3335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latin typeface="ＭＳ Ｐゴシック" pitchFamily="50" charset="-128"/>
              <a:ea typeface="ＭＳ Ｐゴシック" pitchFamily="50" charset="-128"/>
            </a:rPr>
            <a:t>判定するセル</a:t>
          </a:r>
          <a:r>
            <a:rPr kumimoji="1" lang="ja-JP" altLang="ja-JP" sz="1200">
              <a:solidFill>
                <a:schemeClr val="dk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を指定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→</a:t>
          </a:r>
          <a:r>
            <a:rPr kumimoji="1" lang="ja-JP" altLang="en-US" sz="1200">
              <a:latin typeface="ＭＳ Ｐゴシック" pitchFamily="50" charset="-128"/>
              <a:ea typeface="ＭＳ Ｐゴシック" pitchFamily="50" charset="-128"/>
            </a:rPr>
            <a:t>「</a:t>
          </a:r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A2</a:t>
          </a:r>
          <a:r>
            <a:rPr kumimoji="1" lang="ja-JP" altLang="en-US" sz="1200">
              <a:latin typeface="ＭＳ Ｐゴシック" pitchFamily="50" charset="-128"/>
              <a:ea typeface="ＭＳ Ｐゴシック" pitchFamily="50" charset="-128"/>
            </a:rPr>
            <a:t>」</a:t>
          </a:r>
        </a:p>
      </xdr:txBody>
    </xdr:sp>
    <xdr:clientData/>
  </xdr:twoCellAnchor>
  <xdr:twoCellAnchor>
    <xdr:from>
      <xdr:col>19</xdr:col>
      <xdr:colOff>42940</xdr:colOff>
      <xdr:row>61</xdr:row>
      <xdr:rowOff>108133</xdr:rowOff>
    </xdr:from>
    <xdr:to>
      <xdr:col>38</xdr:col>
      <xdr:colOff>111003</xdr:colOff>
      <xdr:row>63</xdr:row>
      <xdr:rowOff>98758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 txBox="1"/>
      </xdr:nvSpPr>
      <xdr:spPr>
        <a:xfrm>
          <a:off x="4205365" y="11214283"/>
          <a:ext cx="4230488" cy="3335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>
              <a:latin typeface="ＭＳ Ｐゴシック" pitchFamily="50" charset="-128"/>
              <a:ea typeface="ＭＳ Ｐゴシック" pitchFamily="50" charset="-128"/>
            </a:rPr>
            <a:t>比較演算子を指定→「次と同じ　</a:t>
          </a:r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&gt;=</a:t>
          </a:r>
          <a:r>
            <a:rPr kumimoji="1" lang="ja-JP" altLang="en-US" sz="1200">
              <a:latin typeface="ＭＳ Ｐゴシック" pitchFamily="50" charset="-128"/>
              <a:ea typeface="ＭＳ Ｐゴシック" pitchFamily="50" charset="-128"/>
            </a:rPr>
            <a:t>　（次の値以上）」</a:t>
          </a:r>
        </a:p>
      </xdr:txBody>
    </xdr:sp>
    <xdr:clientData/>
  </xdr:twoCellAnchor>
  <xdr:twoCellAnchor>
    <xdr:from>
      <xdr:col>19</xdr:col>
      <xdr:colOff>33562</xdr:colOff>
      <xdr:row>68</xdr:row>
      <xdr:rowOff>31195</xdr:rowOff>
    </xdr:from>
    <xdr:to>
      <xdr:col>38</xdr:col>
      <xdr:colOff>101625</xdr:colOff>
      <xdr:row>70</xdr:row>
      <xdr:rowOff>21820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 txBox="1"/>
      </xdr:nvSpPr>
      <xdr:spPr>
        <a:xfrm>
          <a:off x="4195987" y="12337495"/>
          <a:ext cx="4230488" cy="3335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>
              <a:latin typeface="ＭＳ Ｐゴシック" pitchFamily="50" charset="-128"/>
              <a:ea typeface="ＭＳ Ｐゴシック" pitchFamily="50" charset="-128"/>
            </a:rPr>
            <a:t>条件を満たす場合に行うこと→「</a:t>
          </a:r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"</a:t>
          </a:r>
          <a:r>
            <a:rPr kumimoji="1" lang="ja-JP" altLang="en-US" sz="1200">
              <a:latin typeface="ＭＳ Ｐゴシック" pitchFamily="50" charset="-128"/>
              <a:ea typeface="ＭＳ Ｐゴシック" pitchFamily="50" charset="-128"/>
            </a:rPr>
            <a:t>合格</a:t>
          </a:r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"</a:t>
          </a:r>
          <a:r>
            <a:rPr kumimoji="1" lang="ja-JP" altLang="en-US" sz="1200">
              <a:latin typeface="ＭＳ Ｐゴシック" pitchFamily="50" charset="-128"/>
              <a:ea typeface="ＭＳ Ｐゴシック" pitchFamily="50" charset="-128"/>
            </a:rPr>
            <a:t>」を入力</a:t>
          </a:r>
        </a:p>
      </xdr:txBody>
    </xdr:sp>
    <xdr:clientData/>
  </xdr:twoCellAnchor>
  <xdr:twoCellAnchor>
    <xdr:from>
      <xdr:col>19</xdr:col>
      <xdr:colOff>24184</xdr:colOff>
      <xdr:row>71</xdr:row>
      <xdr:rowOff>76069</xdr:rowOff>
    </xdr:from>
    <xdr:to>
      <xdr:col>38</xdr:col>
      <xdr:colOff>92247</xdr:colOff>
      <xdr:row>73</xdr:row>
      <xdr:rowOff>66694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 txBox="1"/>
      </xdr:nvSpPr>
      <xdr:spPr>
        <a:xfrm>
          <a:off x="4186609" y="12896719"/>
          <a:ext cx="4230488" cy="3335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>
              <a:latin typeface="ＭＳ Ｐゴシック" pitchFamily="50" charset="-128"/>
              <a:ea typeface="ＭＳ Ｐゴシック" pitchFamily="50" charset="-128"/>
            </a:rPr>
            <a:t>条件を満たさない場合に行うこと→「</a:t>
          </a:r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"</a:t>
          </a:r>
          <a:r>
            <a:rPr kumimoji="1" lang="ja-JP" altLang="en-US" sz="1200">
              <a:latin typeface="ＭＳ Ｐゴシック" pitchFamily="50" charset="-128"/>
              <a:ea typeface="ＭＳ Ｐゴシック" pitchFamily="50" charset="-128"/>
            </a:rPr>
            <a:t>不合格</a:t>
          </a:r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"</a:t>
          </a:r>
          <a:r>
            <a:rPr kumimoji="1" lang="ja-JP" altLang="en-US" sz="1200">
              <a:latin typeface="ＭＳ Ｐゴシック" pitchFamily="50" charset="-128"/>
              <a:ea typeface="ＭＳ Ｐゴシック" pitchFamily="50" charset="-128"/>
            </a:rPr>
            <a:t>」を入力</a:t>
          </a:r>
        </a:p>
      </xdr:txBody>
    </xdr:sp>
    <xdr:clientData/>
  </xdr:twoCellAnchor>
  <xdr:twoCellAnchor>
    <xdr:from>
      <xdr:col>6</xdr:col>
      <xdr:colOff>130883</xdr:colOff>
      <xdr:row>59</xdr:row>
      <xdr:rowOff>53420</xdr:rowOff>
    </xdr:from>
    <xdr:to>
      <xdr:col>19</xdr:col>
      <xdr:colOff>33562</xdr:colOff>
      <xdr:row>67</xdr:row>
      <xdr:rowOff>64303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CxnSpPr>
          <a:stCxn id="11" idx="1"/>
        </xdr:cNvCxnSpPr>
      </xdr:nvCxnSpPr>
      <xdr:spPr>
        <a:xfrm flipH="1">
          <a:off x="1445333" y="10816670"/>
          <a:ext cx="2750654" cy="138248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47860</xdr:colOff>
      <xdr:row>62</xdr:row>
      <xdr:rowOff>103446</xdr:rowOff>
    </xdr:from>
    <xdr:to>
      <xdr:col>19</xdr:col>
      <xdr:colOff>42940</xdr:colOff>
      <xdr:row>68</xdr:row>
      <xdr:rowOff>46966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CxnSpPr>
          <a:stCxn id="12" idx="1"/>
        </xdr:cNvCxnSpPr>
      </xdr:nvCxnSpPr>
      <xdr:spPr>
        <a:xfrm flipH="1">
          <a:off x="1581385" y="11381046"/>
          <a:ext cx="2623980" cy="97222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130883</xdr:colOff>
      <xdr:row>69</xdr:row>
      <xdr:rowOff>26507</xdr:rowOff>
    </xdr:from>
    <xdr:to>
      <xdr:col>19</xdr:col>
      <xdr:colOff>33562</xdr:colOff>
      <xdr:row>70</xdr:row>
      <xdr:rowOff>66369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CxnSpPr>
          <a:stCxn id="13" idx="1"/>
        </xdr:cNvCxnSpPr>
      </xdr:nvCxnSpPr>
      <xdr:spPr>
        <a:xfrm flipH="1">
          <a:off x="1445333" y="12504257"/>
          <a:ext cx="2750654" cy="211312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149639</xdr:colOff>
      <xdr:row>71</xdr:row>
      <xdr:rowOff>99245</xdr:rowOff>
    </xdr:from>
    <xdr:to>
      <xdr:col>19</xdr:col>
      <xdr:colOff>24184</xdr:colOff>
      <xdr:row>72</xdr:row>
      <xdr:rowOff>71382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CxnSpPr>
          <a:stCxn id="14" idx="1"/>
        </xdr:cNvCxnSpPr>
      </xdr:nvCxnSpPr>
      <xdr:spPr>
        <a:xfrm flipH="1" flipV="1">
          <a:off x="1464089" y="12919895"/>
          <a:ext cx="2722520" cy="143587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42940</xdr:colOff>
      <xdr:row>64</xdr:row>
      <xdr:rowOff>153008</xdr:rowOff>
    </xdr:from>
    <xdr:to>
      <xdr:col>38</xdr:col>
      <xdr:colOff>111003</xdr:colOff>
      <xdr:row>66</xdr:row>
      <xdr:rowOff>143633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 txBox="1"/>
      </xdr:nvSpPr>
      <xdr:spPr>
        <a:xfrm>
          <a:off x="4205365" y="11773508"/>
          <a:ext cx="4230488" cy="3335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>
              <a:latin typeface="ＭＳ Ｐゴシック" pitchFamily="50" charset="-128"/>
              <a:ea typeface="ＭＳ Ｐゴシック" pitchFamily="50" charset="-128"/>
            </a:rPr>
            <a:t>比較する値を入力→「</a:t>
          </a:r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80</a:t>
          </a:r>
          <a:r>
            <a:rPr kumimoji="1" lang="ja-JP" altLang="en-US" sz="1200">
              <a:latin typeface="ＭＳ Ｐゴシック" pitchFamily="50" charset="-128"/>
              <a:ea typeface="ＭＳ Ｐゴシック" pitchFamily="50" charset="-128"/>
            </a:rPr>
            <a:t>」</a:t>
          </a:r>
        </a:p>
      </xdr:txBody>
    </xdr:sp>
    <xdr:clientData/>
  </xdr:twoCellAnchor>
  <xdr:twoCellAnchor>
    <xdr:from>
      <xdr:col>6</xdr:col>
      <xdr:colOff>102751</xdr:colOff>
      <xdr:row>65</xdr:row>
      <xdr:rowOff>148320</xdr:rowOff>
    </xdr:from>
    <xdr:to>
      <xdr:col>19</xdr:col>
      <xdr:colOff>42940</xdr:colOff>
      <xdr:row>69</xdr:row>
      <xdr:rowOff>56667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CxnSpPr>
          <a:stCxn id="19" idx="1"/>
        </xdr:cNvCxnSpPr>
      </xdr:nvCxnSpPr>
      <xdr:spPr>
        <a:xfrm flipH="1">
          <a:off x="1417201" y="11940270"/>
          <a:ext cx="2788164" cy="594147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19</xdr:col>
      <xdr:colOff>387</xdr:colOff>
      <xdr:row>52</xdr:row>
      <xdr:rowOff>231661</xdr:rowOff>
    </xdr:from>
    <xdr:ext cx="3996000" cy="79252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SpPr txBox="1"/>
      </xdr:nvSpPr>
      <xdr:spPr>
        <a:xfrm>
          <a:off x="4072325" y="9578067"/>
          <a:ext cx="3996000" cy="7925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latin typeface="ＭＳ Ｐゴシック" pitchFamily="50" charset="-128"/>
              <a:ea typeface="ＭＳ Ｐゴシック" pitchFamily="50" charset="-128"/>
            </a:rPr>
            <a:t>数式パレットで、この処理条件</a:t>
          </a:r>
          <a:endParaRPr kumimoji="1" lang="en-US" altLang="ja-JP" sz="1400">
            <a:latin typeface="ＭＳ Ｐゴシック" pitchFamily="50" charset="-128"/>
            <a:ea typeface="ＭＳ Ｐゴシック" pitchFamily="50" charset="-128"/>
          </a:endParaRPr>
        </a:p>
        <a:p>
          <a:r>
            <a:rPr kumimoji="1" lang="ja-JP" altLang="en-US" sz="1400">
              <a:latin typeface="ＭＳ Ｐゴシック" pitchFamily="50" charset="-128"/>
              <a:ea typeface="ＭＳ Ｐゴシック" pitchFamily="50" charset="-128"/>
            </a:rPr>
            <a:t>「</a:t>
          </a:r>
          <a:r>
            <a:rPr kumimoji="1" lang="en-US" altLang="ja-JP" sz="1400">
              <a:latin typeface="ＭＳ Ｐゴシック" pitchFamily="50" charset="-128"/>
              <a:ea typeface="ＭＳ Ｐゴシック" pitchFamily="50" charset="-128"/>
            </a:rPr>
            <a:t>=IF(A2&gt;=80,"</a:t>
          </a:r>
          <a:r>
            <a:rPr kumimoji="1" lang="ja-JP" altLang="en-US" sz="1400">
              <a:latin typeface="ＭＳ Ｐゴシック" pitchFamily="50" charset="-128"/>
              <a:ea typeface="ＭＳ Ｐゴシック" pitchFamily="50" charset="-128"/>
            </a:rPr>
            <a:t>合格</a:t>
          </a:r>
          <a:r>
            <a:rPr kumimoji="1" lang="en-US" altLang="ja-JP" sz="1400">
              <a:latin typeface="ＭＳ Ｐゴシック" pitchFamily="50" charset="-128"/>
              <a:ea typeface="ＭＳ Ｐゴシック" pitchFamily="50" charset="-128"/>
            </a:rPr>
            <a:t>","</a:t>
          </a:r>
          <a:r>
            <a:rPr kumimoji="1" lang="ja-JP" altLang="en-US" sz="1400">
              <a:latin typeface="ＭＳ Ｐゴシック" pitchFamily="50" charset="-128"/>
              <a:ea typeface="ＭＳ Ｐゴシック" pitchFamily="50" charset="-128"/>
            </a:rPr>
            <a:t>不合格</a:t>
          </a:r>
          <a:r>
            <a:rPr kumimoji="1" lang="en-US" altLang="ja-JP" sz="1400">
              <a:latin typeface="ＭＳ Ｐゴシック" pitchFamily="50" charset="-128"/>
              <a:ea typeface="ＭＳ Ｐゴシック" pitchFamily="50" charset="-128"/>
            </a:rPr>
            <a:t>")</a:t>
          </a:r>
          <a:r>
            <a:rPr kumimoji="1" lang="ja-JP" altLang="en-US" sz="1400">
              <a:latin typeface="ＭＳ Ｐゴシック" pitchFamily="50" charset="-128"/>
              <a:ea typeface="ＭＳ Ｐゴシック" pitchFamily="50" charset="-128"/>
            </a:rPr>
            <a:t>」</a:t>
          </a:r>
          <a:endParaRPr kumimoji="1" lang="en-US" altLang="ja-JP" sz="1400">
            <a:latin typeface="ＭＳ Ｐゴシック" pitchFamily="50" charset="-128"/>
            <a:ea typeface="ＭＳ Ｐゴシック" pitchFamily="50" charset="-128"/>
          </a:endParaRPr>
        </a:p>
        <a:p>
          <a:r>
            <a:rPr kumimoji="1" lang="ja-JP" altLang="en-US" sz="1400">
              <a:latin typeface="ＭＳ Ｐゴシック" pitchFamily="50" charset="-128"/>
              <a:ea typeface="ＭＳ Ｐゴシック" pitchFamily="50" charset="-128"/>
            </a:rPr>
            <a:t>を設定する</a:t>
          </a:r>
        </a:p>
      </xdr:txBody>
    </xdr:sp>
    <xdr:clientData/>
  </xdr:oneCellAnchor>
  <xdr:twoCellAnchor>
    <xdr:from>
      <xdr:col>0</xdr:col>
      <xdr:colOff>104775</xdr:colOff>
      <xdr:row>25</xdr:row>
      <xdr:rowOff>29936</xdr:rowOff>
    </xdr:from>
    <xdr:to>
      <xdr:col>28</xdr:col>
      <xdr:colOff>115789</xdr:colOff>
      <xdr:row>29</xdr:row>
      <xdr:rowOff>151018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GrpSpPr/>
      </xdr:nvGrpSpPr>
      <xdr:grpSpPr>
        <a:xfrm>
          <a:off x="104775" y="4530499"/>
          <a:ext cx="6011764" cy="835457"/>
          <a:chOff x="104775" y="2744561"/>
          <a:chExt cx="6011764" cy="835457"/>
        </a:xfrm>
      </xdr:grpSpPr>
      <xdr:grpSp>
        <xdr:nvGrpSpPr>
          <xdr:cNvPr id="23" name="グループ化 22">
            <a:extLst>
              <a:ext uri="{FF2B5EF4-FFF2-40B4-BE49-F238E27FC236}">
                <a16:creationId xmlns:a16="http://schemas.microsoft.com/office/drawing/2014/main" id="{00000000-0008-0000-1000-000017000000}"/>
              </a:ext>
            </a:extLst>
          </xdr:cNvPr>
          <xdr:cNvGrpSpPr/>
        </xdr:nvGrpSpPr>
        <xdr:grpSpPr>
          <a:xfrm>
            <a:off x="104775" y="2829857"/>
            <a:ext cx="6011764" cy="648001"/>
            <a:chOff x="4162425" y="1081921"/>
            <a:chExt cx="6158801" cy="594531"/>
          </a:xfrm>
        </xdr:grpSpPr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00000000-0008-0000-1000-00001D000000}"/>
                </a:ext>
              </a:extLst>
            </xdr:cNvPr>
            <xdr:cNvSpPr/>
          </xdr:nvSpPr>
          <xdr:spPr>
            <a:xfrm>
              <a:off x="4162425" y="1081921"/>
              <a:ext cx="6158801" cy="594531"/>
            </a:xfrm>
            <a:prstGeom prst="rect">
              <a:avLst/>
            </a:prstGeom>
            <a:noFill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Overflow="clip" horzOverflow="clip" vert="horz" wrap="square" lIns="90000" tIns="36000" rIns="91440" bIns="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l"/>
              <a:endParaRPr kumimoji="1" lang="ja-JP" altLang="en-US" sz="3600"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30" name="正方形/長方形 29">
              <a:extLst>
                <a:ext uri="{FF2B5EF4-FFF2-40B4-BE49-F238E27FC236}">
                  <a16:creationId xmlns:a16="http://schemas.microsoft.com/office/drawing/2014/main" id="{00000000-0008-0000-1000-00001E000000}"/>
                </a:ext>
              </a:extLst>
            </xdr:cNvPr>
            <xdr:cNvSpPr/>
          </xdr:nvSpPr>
          <xdr:spPr>
            <a:xfrm>
              <a:off x="5076949" y="1158118"/>
              <a:ext cx="1332000" cy="429383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/>
              <a:r>
                <a:rPr kumimoji="1" lang="ja-JP" altLang="en-US" sz="2000" b="1">
                  <a:latin typeface="ＭＳ Ｐゴシック" pitchFamily="50" charset="-128"/>
                  <a:ea typeface="ＭＳ Ｐゴシック" pitchFamily="50" charset="-128"/>
                </a:rPr>
                <a:t>条件</a:t>
              </a:r>
            </a:p>
          </xdr:txBody>
        </xdr:sp>
        <xdr:sp macro="" textlink="">
          <xdr:nvSpPr>
            <xdr:cNvPr id="31" name="正方形/長方形 30">
              <a:extLst>
                <a:ext uri="{FF2B5EF4-FFF2-40B4-BE49-F238E27FC236}">
                  <a16:creationId xmlns:a16="http://schemas.microsoft.com/office/drawing/2014/main" id="{00000000-0008-0000-1000-00001F000000}"/>
                </a:ext>
              </a:extLst>
            </xdr:cNvPr>
            <xdr:cNvSpPr/>
          </xdr:nvSpPr>
          <xdr:spPr>
            <a:xfrm>
              <a:off x="6724775" y="1158118"/>
              <a:ext cx="1332000" cy="429383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/>
              <a:r>
                <a:rPr kumimoji="1" lang="ja-JP" altLang="en-US" sz="1400" b="1">
                  <a:latin typeface="ＭＳ Ｐゴシック" pitchFamily="50" charset="-128"/>
                  <a:ea typeface="ＭＳ Ｐゴシック" pitchFamily="50" charset="-128"/>
                </a:rPr>
                <a:t>「はい」の時</a:t>
              </a:r>
            </a:p>
          </xdr:txBody>
        </xdr:sp>
        <xdr:sp macro="" textlink="">
          <xdr:nvSpPr>
            <xdr:cNvPr id="32" name="正方形/長方形 31">
              <a:extLst>
                <a:ext uri="{FF2B5EF4-FFF2-40B4-BE49-F238E27FC236}">
                  <a16:creationId xmlns:a16="http://schemas.microsoft.com/office/drawing/2014/main" id="{00000000-0008-0000-1000-000020000000}"/>
                </a:ext>
              </a:extLst>
            </xdr:cNvPr>
            <xdr:cNvSpPr/>
          </xdr:nvSpPr>
          <xdr:spPr>
            <a:xfrm>
              <a:off x="8353536" y="1158118"/>
              <a:ext cx="1476673" cy="429383"/>
            </a:xfrm>
            <a:prstGeom prst="rect">
              <a:avLst/>
            </a:prstGeom>
            <a:solidFill>
              <a:schemeClr val="accent5">
                <a:lumMod val="20000"/>
                <a:lumOff val="80000"/>
              </a:schemeClr>
            </a:solidFill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/>
              <a:r>
                <a:rPr kumimoji="1" lang="ja-JP" altLang="en-US" sz="1200" b="1">
                  <a:latin typeface="ＭＳ Ｐゴシック" pitchFamily="50" charset="-128"/>
                  <a:ea typeface="ＭＳ Ｐゴシック" pitchFamily="50" charset="-128"/>
                </a:rPr>
                <a:t>「いいえ」の時</a:t>
              </a:r>
            </a:p>
          </xdr:txBody>
        </xdr:sp>
      </xdr:grp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1000-000018000000}"/>
              </a:ext>
            </a:extLst>
          </xdr:cNvPr>
          <xdr:cNvSpPr txBox="1"/>
        </xdr:nvSpPr>
        <xdr:spPr>
          <a:xfrm>
            <a:off x="5602156" y="2763396"/>
            <a:ext cx="333002" cy="7506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4000">
                <a:solidFill>
                  <a:schemeClr val="tx1"/>
                </a:solidFill>
                <a:effectLst/>
                <a:latin typeface="ＭＳ Ｐゴシック" pitchFamily="50" charset="-128"/>
                <a:ea typeface="ＭＳ Ｐゴシック" pitchFamily="50" charset="-128"/>
                <a:cs typeface="+mn-cs"/>
              </a:rPr>
              <a:t>)</a:t>
            </a:r>
            <a:endParaRPr kumimoji="1" lang="ja-JP" altLang="en-US" sz="4000">
              <a:latin typeface="ＭＳ Ｐゴシック" pitchFamily="50" charset="-128"/>
              <a:ea typeface="ＭＳ Ｐゴシック" pitchFamily="50" charset="-128"/>
            </a:endParaRPr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1000-000019000000}"/>
              </a:ext>
            </a:extLst>
          </xdr:cNvPr>
          <xdr:cNvSpPr txBox="1"/>
        </xdr:nvSpPr>
        <xdr:spPr>
          <a:xfrm>
            <a:off x="700093" y="2763396"/>
            <a:ext cx="333002" cy="7506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4000">
                <a:solidFill>
                  <a:schemeClr val="tx1"/>
                </a:solidFill>
                <a:effectLst/>
                <a:latin typeface="ＭＳ Ｐゴシック" pitchFamily="50" charset="-128"/>
                <a:ea typeface="ＭＳ Ｐゴシック" pitchFamily="50" charset="-128"/>
                <a:cs typeface="+mn-cs"/>
              </a:rPr>
              <a:t>(</a:t>
            </a: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1000-00001A000000}"/>
              </a:ext>
            </a:extLst>
          </xdr:cNvPr>
          <xdr:cNvSpPr txBox="1"/>
        </xdr:nvSpPr>
        <xdr:spPr>
          <a:xfrm>
            <a:off x="2309309" y="2763396"/>
            <a:ext cx="292300" cy="8166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4400">
                <a:solidFill>
                  <a:schemeClr val="tx1"/>
                </a:solidFill>
                <a:effectLst/>
                <a:latin typeface="ＭＳ Ｐゴシック" pitchFamily="50" charset="-128"/>
                <a:ea typeface="ＭＳ Ｐゴシック" pitchFamily="50" charset="-128"/>
                <a:cs typeface="+mn-cs"/>
              </a:rPr>
              <a:t>,</a:t>
            </a:r>
            <a:endParaRPr kumimoji="1" lang="ja-JP" altLang="en-US" sz="4400">
              <a:latin typeface="ＭＳ Ｐゴシック" pitchFamily="50" charset="-128"/>
              <a:ea typeface="ＭＳ Ｐゴシック" pitchFamily="50" charset="-128"/>
            </a:endParaRP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1000-00001B000000}"/>
              </a:ext>
            </a:extLst>
          </xdr:cNvPr>
          <xdr:cNvSpPr txBox="1"/>
        </xdr:nvSpPr>
        <xdr:spPr>
          <a:xfrm>
            <a:off x="3909224" y="2744561"/>
            <a:ext cx="292300" cy="8166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4400">
                <a:solidFill>
                  <a:schemeClr val="tx1"/>
                </a:solidFill>
                <a:effectLst/>
                <a:latin typeface="ＭＳ Ｐゴシック" pitchFamily="50" charset="-128"/>
                <a:ea typeface="ＭＳ Ｐゴシック" pitchFamily="50" charset="-128"/>
                <a:cs typeface="+mn-cs"/>
              </a:rPr>
              <a:t>,</a:t>
            </a:r>
            <a:endParaRPr kumimoji="1" lang="ja-JP" altLang="en-US" sz="4400">
              <a:latin typeface="ＭＳ Ｐゴシック" pitchFamily="50" charset="-128"/>
              <a:ea typeface="ＭＳ Ｐゴシック" pitchFamily="50" charset="-128"/>
            </a:endParaRP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1000-00001C000000}"/>
              </a:ext>
            </a:extLst>
          </xdr:cNvPr>
          <xdr:cNvSpPr txBox="1"/>
        </xdr:nvSpPr>
        <xdr:spPr>
          <a:xfrm>
            <a:off x="128594" y="2834833"/>
            <a:ext cx="716863" cy="6258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3200">
                <a:solidFill>
                  <a:schemeClr val="tx1"/>
                </a:solidFill>
                <a:effectLst/>
                <a:latin typeface="ＭＳ Ｐゴシック" pitchFamily="50" charset="-128"/>
                <a:ea typeface="ＭＳ Ｐゴシック" pitchFamily="50" charset="-128"/>
                <a:cs typeface="+mn-cs"/>
              </a:rPr>
              <a:t>=IF</a:t>
            </a:r>
          </a:p>
        </xdr:txBody>
      </xdr:sp>
    </xdr:grpSp>
    <xdr:clientData/>
  </xdr:twoCellAnchor>
  <xdr:twoCellAnchor>
    <xdr:from>
      <xdr:col>23</xdr:col>
      <xdr:colOff>147977</xdr:colOff>
      <xdr:row>3</xdr:row>
      <xdr:rowOff>71439</xdr:rowOff>
    </xdr:from>
    <xdr:to>
      <xdr:col>48</xdr:col>
      <xdr:colOff>83344</xdr:colOff>
      <xdr:row>10</xdr:row>
      <xdr:rowOff>95251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1000-000021000000}"/>
            </a:ext>
          </a:extLst>
        </xdr:cNvPr>
        <xdr:cNvSpPr/>
      </xdr:nvSpPr>
      <xdr:spPr>
        <a:xfrm>
          <a:off x="5077165" y="642939"/>
          <a:ext cx="5293179" cy="1273968"/>
        </a:xfrm>
        <a:prstGeom prst="roundRect">
          <a:avLst>
            <a:gd name="adj" fmla="val 7958"/>
          </a:avLst>
        </a:prstGeom>
        <a:noFill/>
        <a:ln w="31750" cmpd="dbl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106136</xdr:colOff>
      <xdr:row>31</xdr:row>
      <xdr:rowOff>13591</xdr:rowOff>
    </xdr:from>
    <xdr:to>
      <xdr:col>28</xdr:col>
      <xdr:colOff>14593</xdr:colOff>
      <xdr:row>36</xdr:row>
      <xdr:rowOff>901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00000000-0008-0000-1000-000022000000}"/>
            </a:ext>
          </a:extLst>
        </xdr:cNvPr>
        <xdr:cNvGrpSpPr/>
      </xdr:nvGrpSpPr>
      <xdr:grpSpPr>
        <a:xfrm>
          <a:off x="106136" y="5585716"/>
          <a:ext cx="5909207" cy="892185"/>
          <a:chOff x="106136" y="5585716"/>
          <a:chExt cx="5909207" cy="844560"/>
        </a:xfrm>
      </xdr:grpSpPr>
      <xdr:grpSp>
        <xdr:nvGrpSpPr>
          <xdr:cNvPr id="35" name="グループ化 34">
            <a:extLst>
              <a:ext uri="{FF2B5EF4-FFF2-40B4-BE49-F238E27FC236}">
                <a16:creationId xmlns:a16="http://schemas.microsoft.com/office/drawing/2014/main" id="{00000000-0008-0000-1000-000023000000}"/>
              </a:ext>
            </a:extLst>
          </xdr:cNvPr>
          <xdr:cNvGrpSpPr/>
        </xdr:nvGrpSpPr>
        <xdr:grpSpPr>
          <a:xfrm>
            <a:off x="106136" y="5690725"/>
            <a:ext cx="5909207" cy="648000"/>
            <a:chOff x="4162424" y="1050406"/>
            <a:chExt cx="6048000" cy="662948"/>
          </a:xfrm>
        </xdr:grpSpPr>
        <xdr:sp macro="" textlink="">
          <xdr:nvSpPr>
            <xdr:cNvPr id="41" name="正方形/長方形 40">
              <a:extLst>
                <a:ext uri="{FF2B5EF4-FFF2-40B4-BE49-F238E27FC236}">
                  <a16:creationId xmlns:a16="http://schemas.microsoft.com/office/drawing/2014/main" id="{00000000-0008-0000-1000-000029000000}"/>
                </a:ext>
              </a:extLst>
            </xdr:cNvPr>
            <xdr:cNvSpPr/>
          </xdr:nvSpPr>
          <xdr:spPr>
            <a:xfrm>
              <a:off x="4162424" y="1050406"/>
              <a:ext cx="6048000" cy="662948"/>
            </a:xfrm>
            <a:prstGeom prst="rect">
              <a:avLst/>
            </a:prstGeom>
            <a:noFill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Overflow="clip" horzOverflow="clip" vert="horz" wrap="square" lIns="91440" tIns="0" rIns="91440" bIns="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l"/>
              <a:endParaRPr kumimoji="1" lang="ja-JP" altLang="en-US" sz="3600"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42" name="正方形/長方形 41">
              <a:extLst>
                <a:ext uri="{FF2B5EF4-FFF2-40B4-BE49-F238E27FC236}">
                  <a16:creationId xmlns:a16="http://schemas.microsoft.com/office/drawing/2014/main" id="{00000000-0008-0000-1000-00002A000000}"/>
                </a:ext>
              </a:extLst>
            </xdr:cNvPr>
            <xdr:cNvSpPr/>
          </xdr:nvSpPr>
          <xdr:spPr>
            <a:xfrm>
              <a:off x="5067299" y="1152525"/>
              <a:ext cx="1260000" cy="468000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/>
              <a:r>
                <a:rPr kumimoji="1" lang="en-US" altLang="ja-JP" sz="2000" b="1">
                  <a:latin typeface="ＭＳ Ｐゴシック" pitchFamily="50" charset="-128"/>
                  <a:ea typeface="ＭＳ Ｐゴシック" pitchFamily="50" charset="-128"/>
                </a:rPr>
                <a:t>A2&gt;=80</a:t>
              </a:r>
              <a:endParaRPr kumimoji="1" lang="ja-JP" altLang="en-US" sz="2000" b="1"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43" name="正方形/長方形 42">
              <a:extLst>
                <a:ext uri="{FF2B5EF4-FFF2-40B4-BE49-F238E27FC236}">
                  <a16:creationId xmlns:a16="http://schemas.microsoft.com/office/drawing/2014/main" id="{00000000-0008-0000-1000-00002B000000}"/>
                </a:ext>
              </a:extLst>
            </xdr:cNvPr>
            <xdr:cNvSpPr/>
          </xdr:nvSpPr>
          <xdr:spPr>
            <a:xfrm>
              <a:off x="6734174" y="1152525"/>
              <a:ext cx="1260000" cy="468000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/>
              <a:r>
                <a:rPr kumimoji="1" lang="en-US" altLang="ja-JP" sz="1800" b="1">
                  <a:latin typeface="ＭＳ Ｐゴシック" pitchFamily="50" charset="-128"/>
                  <a:ea typeface="ＭＳ Ｐゴシック" pitchFamily="50" charset="-128"/>
                </a:rPr>
                <a:t>"</a:t>
              </a:r>
              <a:r>
                <a:rPr kumimoji="1" lang="ja-JP" altLang="en-US" sz="1800" b="1">
                  <a:latin typeface="ＭＳ Ｐゴシック" pitchFamily="50" charset="-128"/>
                  <a:ea typeface="ＭＳ Ｐゴシック" pitchFamily="50" charset="-128"/>
                </a:rPr>
                <a:t>合格</a:t>
              </a:r>
              <a:r>
                <a:rPr kumimoji="1" lang="en-US" altLang="ja-JP" sz="1800" b="1">
                  <a:latin typeface="ＭＳ Ｐゴシック" pitchFamily="50" charset="-128"/>
                  <a:ea typeface="ＭＳ Ｐゴシック" pitchFamily="50" charset="-128"/>
                </a:rPr>
                <a:t>"</a:t>
              </a:r>
              <a:endParaRPr kumimoji="1" lang="ja-JP" altLang="en-US" sz="1800" b="1"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44" name="正方形/長方形 43">
              <a:extLst>
                <a:ext uri="{FF2B5EF4-FFF2-40B4-BE49-F238E27FC236}">
                  <a16:creationId xmlns:a16="http://schemas.microsoft.com/office/drawing/2014/main" id="{00000000-0008-0000-1000-00002C000000}"/>
                </a:ext>
              </a:extLst>
            </xdr:cNvPr>
            <xdr:cNvSpPr/>
          </xdr:nvSpPr>
          <xdr:spPr>
            <a:xfrm>
              <a:off x="8372474" y="1152525"/>
              <a:ext cx="1260000" cy="468000"/>
            </a:xfrm>
            <a:prstGeom prst="rect">
              <a:avLst/>
            </a:prstGeom>
            <a:solidFill>
              <a:schemeClr val="accent5">
                <a:lumMod val="20000"/>
                <a:lumOff val="80000"/>
              </a:schemeClr>
            </a:solidFill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/>
              <a:r>
                <a:rPr kumimoji="1" lang="en-US" altLang="ja-JP" sz="1800" b="1">
                  <a:latin typeface="ＭＳ Ｐゴシック" pitchFamily="50" charset="-128"/>
                  <a:ea typeface="ＭＳ Ｐゴシック" pitchFamily="50" charset="-128"/>
                </a:rPr>
                <a:t>"</a:t>
              </a:r>
              <a:r>
                <a:rPr kumimoji="1" lang="ja-JP" altLang="en-US" sz="1800" b="1">
                  <a:latin typeface="ＭＳ Ｐゴシック" pitchFamily="50" charset="-128"/>
                  <a:ea typeface="ＭＳ Ｐゴシック" pitchFamily="50" charset="-128"/>
                </a:rPr>
                <a:t>不合格</a:t>
              </a:r>
              <a:r>
                <a:rPr kumimoji="1" lang="en-US" altLang="ja-JP" sz="1800" b="1">
                  <a:latin typeface="ＭＳ Ｐゴシック" pitchFamily="50" charset="-128"/>
                  <a:ea typeface="ＭＳ Ｐゴシック" pitchFamily="50" charset="-128"/>
                </a:rPr>
                <a:t>"</a:t>
              </a:r>
              <a:endParaRPr kumimoji="1" lang="ja-JP" altLang="en-US" sz="1800" b="1"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</xdr:grp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00000000-0008-0000-1000-000024000000}"/>
              </a:ext>
            </a:extLst>
          </xdr:cNvPr>
          <xdr:cNvSpPr txBox="1"/>
        </xdr:nvSpPr>
        <xdr:spPr>
          <a:xfrm>
            <a:off x="5457325" y="5622970"/>
            <a:ext cx="340991" cy="7591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4000">
                <a:solidFill>
                  <a:schemeClr val="tx1"/>
                </a:solidFill>
                <a:effectLst/>
                <a:latin typeface="ＭＳ Ｐゴシック" pitchFamily="50" charset="-128"/>
                <a:ea typeface="ＭＳ Ｐゴシック" pitchFamily="50" charset="-128"/>
                <a:cs typeface="+mn-cs"/>
              </a:rPr>
              <a:t>)</a:t>
            </a:r>
            <a:endParaRPr kumimoji="1" lang="ja-JP" altLang="en-US" sz="4000">
              <a:latin typeface="ＭＳ Ｐゴシック" pitchFamily="50" charset="-128"/>
              <a:ea typeface="ＭＳ Ｐゴシック" pitchFamily="50" charset="-128"/>
            </a:endParaRPr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1000-000025000000}"/>
              </a:ext>
            </a:extLst>
          </xdr:cNvPr>
          <xdr:cNvSpPr txBox="1"/>
        </xdr:nvSpPr>
        <xdr:spPr>
          <a:xfrm>
            <a:off x="692441" y="5622970"/>
            <a:ext cx="340991" cy="7591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4000">
                <a:solidFill>
                  <a:schemeClr val="tx1"/>
                </a:solidFill>
                <a:effectLst/>
                <a:latin typeface="ＭＳ Ｐゴシック" pitchFamily="50" charset="-128"/>
                <a:ea typeface="ＭＳ Ｐゴシック" pitchFamily="50" charset="-128"/>
                <a:cs typeface="+mn-cs"/>
              </a:rPr>
              <a:t>(</a:t>
            </a:r>
          </a:p>
        </xdr:txBody>
      </xdr:sp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00000000-0008-0000-1000-000026000000}"/>
              </a:ext>
            </a:extLst>
          </xdr:cNvPr>
          <xdr:cNvSpPr txBox="1"/>
        </xdr:nvSpPr>
        <xdr:spPr>
          <a:xfrm>
            <a:off x="2274532" y="5604344"/>
            <a:ext cx="299313" cy="8259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4400">
                <a:solidFill>
                  <a:schemeClr val="tx1"/>
                </a:solidFill>
                <a:effectLst/>
                <a:latin typeface="ＭＳ Ｐゴシック" pitchFamily="50" charset="-128"/>
                <a:ea typeface="ＭＳ Ｐゴシック" pitchFamily="50" charset="-128"/>
                <a:cs typeface="+mn-cs"/>
              </a:rPr>
              <a:t>,</a:t>
            </a:r>
            <a:endParaRPr kumimoji="1" lang="ja-JP" altLang="en-US" sz="4400">
              <a:latin typeface="ＭＳ Ｐゴシック" pitchFamily="50" charset="-128"/>
              <a:ea typeface="ＭＳ Ｐゴシック" pitchFamily="50" charset="-128"/>
            </a:endParaRPr>
          </a:p>
        </xdr:txBody>
      </xdr:sp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00000000-0008-0000-1000-000027000000}"/>
              </a:ext>
            </a:extLst>
          </xdr:cNvPr>
          <xdr:cNvSpPr txBox="1"/>
        </xdr:nvSpPr>
        <xdr:spPr>
          <a:xfrm>
            <a:off x="3875235" y="5585716"/>
            <a:ext cx="299313" cy="8259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4400">
                <a:solidFill>
                  <a:schemeClr val="tx1"/>
                </a:solidFill>
                <a:effectLst/>
                <a:latin typeface="ＭＳ Ｐゴシック" pitchFamily="50" charset="-128"/>
                <a:ea typeface="ＭＳ Ｐゴシック" pitchFamily="50" charset="-128"/>
                <a:cs typeface="+mn-cs"/>
              </a:rPr>
              <a:t>,</a:t>
            </a:r>
            <a:endParaRPr kumimoji="1" lang="ja-JP" altLang="en-US" sz="4400">
              <a:latin typeface="ＭＳ Ｐゴシック" pitchFamily="50" charset="-128"/>
              <a:ea typeface="ＭＳ Ｐゴシック" pitchFamily="50" charset="-128"/>
            </a:endParaRPr>
          </a:p>
        </xdr:txBody>
      </xdr:sp>
      <xdr:sp macro="" textlink="">
        <xdr:nvSpPr>
          <xdr:cNvPr id="40" name="テキスト ボックス 39">
            <a:extLst>
              <a:ext uri="{FF2B5EF4-FFF2-40B4-BE49-F238E27FC236}">
                <a16:creationId xmlns:a16="http://schemas.microsoft.com/office/drawing/2014/main" id="{00000000-0008-0000-1000-000028000000}"/>
              </a:ext>
            </a:extLst>
          </xdr:cNvPr>
          <xdr:cNvSpPr txBox="1"/>
        </xdr:nvSpPr>
        <xdr:spPr>
          <a:xfrm>
            <a:off x="119062" y="5691188"/>
            <a:ext cx="716863" cy="6258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3200">
                <a:solidFill>
                  <a:schemeClr val="tx1"/>
                </a:solidFill>
                <a:effectLst/>
                <a:latin typeface="ＭＳ Ｐゴシック" pitchFamily="50" charset="-128"/>
                <a:ea typeface="ＭＳ Ｐゴシック" pitchFamily="50" charset="-128"/>
                <a:cs typeface="+mn-cs"/>
              </a:rPr>
              <a:t>=IF</a:t>
            </a:r>
          </a:p>
        </xdr:txBody>
      </xdr:sp>
    </xdr:grpSp>
    <xdr:clientData/>
  </xdr:twoCellAnchor>
  <xdr:twoCellAnchor>
    <xdr:from>
      <xdr:col>8</xdr:col>
      <xdr:colOff>202406</xdr:colOff>
      <xdr:row>17</xdr:row>
      <xdr:rowOff>166687</xdr:rowOff>
    </xdr:from>
    <xdr:to>
      <xdr:col>15</xdr:col>
      <xdr:colOff>27913</xdr:colOff>
      <xdr:row>18</xdr:row>
      <xdr:rowOff>138606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1000-00002F000000}"/>
            </a:ext>
          </a:extLst>
        </xdr:cNvPr>
        <xdr:cNvCxnSpPr>
          <a:endCxn id="4" idx="1"/>
        </xdr:cNvCxnSpPr>
      </xdr:nvCxnSpPr>
      <xdr:spPr>
        <a:xfrm>
          <a:off x="1916906" y="3238500"/>
          <a:ext cx="1325695" cy="150512"/>
        </a:xfrm>
        <a:prstGeom prst="line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19672</xdr:colOff>
      <xdr:row>14</xdr:row>
      <xdr:rowOff>59533</xdr:rowOff>
    </xdr:from>
    <xdr:to>
      <xdr:col>9</xdr:col>
      <xdr:colOff>110780</xdr:colOff>
      <xdr:row>19</xdr:row>
      <xdr:rowOff>142875</xdr:rowOff>
    </xdr:to>
    <xdr:sp macro="" textlink="">
      <xdr:nvSpPr>
        <xdr:cNvPr id="45" name="フローチャート : 代替処理 44">
          <a:extLst>
            <a:ext uri="{FF2B5EF4-FFF2-40B4-BE49-F238E27FC236}">
              <a16:creationId xmlns:a16="http://schemas.microsoft.com/office/drawing/2014/main" id="{00000000-0008-0000-1000-00002D000000}"/>
            </a:ext>
          </a:extLst>
        </xdr:cNvPr>
        <xdr:cNvSpPr/>
      </xdr:nvSpPr>
      <xdr:spPr>
        <a:xfrm>
          <a:off x="233985" y="2595564"/>
          <a:ext cx="1805608" cy="976311"/>
        </a:xfrm>
        <a:prstGeom prst="flowChartAlternateProcess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＜条件＞</a:t>
          </a:r>
          <a:endParaRPr kumimoji="1" lang="en-US" altLang="ja-JP" sz="14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点数</a:t>
          </a:r>
          <a:r>
            <a:rPr kumimoji="1" lang="ja-JP" altLang="ja-JP" sz="1400" b="0">
              <a:solidFill>
                <a:schemeClr val="dk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８０点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以上</a:t>
          </a:r>
          <a:r>
            <a:rPr kumimoji="1" lang="ja-JP" altLang="en-US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？</a:t>
          </a:r>
          <a:endParaRPr lang="ja-JP" altLang="ja-JP" sz="1400" b="0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73820</xdr:colOff>
          <xdr:row>3</xdr:row>
          <xdr:rowOff>152399</xdr:rowOff>
        </xdr:from>
        <xdr:to>
          <xdr:col>11</xdr:col>
          <xdr:colOff>99910</xdr:colOff>
          <xdr:row>8</xdr:row>
          <xdr:rowOff>97875</xdr:rowOff>
        </xdr:to>
        <xdr:pic>
          <xdr:nvPicPr>
            <xdr:cNvPr id="54" name="図 53">
              <a:extLst>
                <a:ext uri="{FF2B5EF4-FFF2-40B4-BE49-F238E27FC236}">
                  <a16:creationId xmlns:a16="http://schemas.microsoft.com/office/drawing/2014/main" id="{00000000-0008-0000-1000-00003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合否判定(データ)'!$A$1:$C$4" spid="_x0000_s9426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r="2977" b="8469"/>
            <a:stretch>
              <a:fillRect/>
            </a:stretch>
          </xdr:blipFill>
          <xdr:spPr bwMode="auto">
            <a:xfrm>
              <a:off x="73820" y="723899"/>
              <a:ext cx="2383528" cy="83844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95255</xdr:colOff>
          <xdr:row>39</xdr:row>
          <xdr:rowOff>57156</xdr:rowOff>
        </xdr:from>
        <xdr:to>
          <xdr:col>26</xdr:col>
          <xdr:colOff>93196</xdr:colOff>
          <xdr:row>44</xdr:row>
          <xdr:rowOff>153152</xdr:rowOff>
        </xdr:to>
        <xdr:pic>
          <xdr:nvPicPr>
            <xdr:cNvPr id="46" name="図 45">
              <a:extLst>
                <a:ext uri="{FF2B5EF4-FFF2-40B4-BE49-F238E27FC236}">
                  <a16:creationId xmlns:a16="http://schemas.microsoft.com/office/drawing/2014/main" id="{00000000-0008-0000-1000-00002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合否判定(数式)'!$A$1:$F$4" spid="_x0000_s9427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r="4249" b="8000"/>
            <a:stretch>
              <a:fillRect/>
            </a:stretch>
          </xdr:blipFill>
          <xdr:spPr bwMode="auto">
            <a:xfrm>
              <a:off x="95255" y="7069937"/>
              <a:ext cx="5570066" cy="98896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28</xdr:row>
      <xdr:rowOff>0</xdr:rowOff>
    </xdr:from>
    <xdr:to>
      <xdr:col>32</xdr:col>
      <xdr:colOff>147825</xdr:colOff>
      <xdr:row>32</xdr:row>
      <xdr:rowOff>158760</xdr:rowOff>
    </xdr:to>
    <xdr:grpSp>
      <xdr:nvGrpSpPr>
        <xdr:cNvPr id="76" name="グループ化 75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GrpSpPr/>
      </xdr:nvGrpSpPr>
      <xdr:grpSpPr>
        <a:xfrm>
          <a:off x="433388" y="5000625"/>
          <a:ext cx="6191437" cy="873135"/>
          <a:chOff x="0" y="4752975"/>
          <a:chExt cx="6120000" cy="844560"/>
        </a:xfrm>
      </xdr:grpSpPr>
      <xdr:grpSp>
        <xdr:nvGrpSpPr>
          <xdr:cNvPr id="75" name="グループ化 74">
            <a:extLst>
              <a:ext uri="{FF2B5EF4-FFF2-40B4-BE49-F238E27FC236}">
                <a16:creationId xmlns:a16="http://schemas.microsoft.com/office/drawing/2014/main" id="{00000000-0008-0000-1100-00004B000000}"/>
              </a:ext>
            </a:extLst>
          </xdr:cNvPr>
          <xdr:cNvGrpSpPr/>
        </xdr:nvGrpSpPr>
        <xdr:grpSpPr>
          <a:xfrm>
            <a:off x="0" y="4752975"/>
            <a:ext cx="6120000" cy="844560"/>
            <a:chOff x="0" y="4752975"/>
            <a:chExt cx="6120000" cy="844560"/>
          </a:xfrm>
        </xdr:grpSpPr>
        <xdr:sp macro="" textlink="">
          <xdr:nvSpPr>
            <xdr:cNvPr id="33" name="正方形/長方形 32">
              <a:extLst>
                <a:ext uri="{FF2B5EF4-FFF2-40B4-BE49-F238E27FC236}">
                  <a16:creationId xmlns:a16="http://schemas.microsoft.com/office/drawing/2014/main" id="{00000000-0008-0000-1100-000021000000}"/>
                </a:ext>
              </a:extLst>
            </xdr:cNvPr>
            <xdr:cNvSpPr/>
          </xdr:nvSpPr>
          <xdr:spPr>
            <a:xfrm>
              <a:off x="0" y="4819650"/>
              <a:ext cx="6120000" cy="720000"/>
            </a:xfrm>
            <a:prstGeom prst="rect">
              <a:avLst/>
            </a:prstGeom>
            <a:noFill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Overflow="clip" horzOverflow="clip" vert="horz" wrap="square" lIns="91440" tIns="0" rIns="91440" bIns="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/>
              <a:endParaRPr kumimoji="1" lang="ja-JP" altLang="en-US" sz="3600"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29" name="テキスト ボックス 28">
              <a:extLst>
                <a:ext uri="{FF2B5EF4-FFF2-40B4-BE49-F238E27FC236}">
                  <a16:creationId xmlns:a16="http://schemas.microsoft.com/office/drawing/2014/main" id="{00000000-0008-0000-1100-00001D000000}"/>
                </a:ext>
              </a:extLst>
            </xdr:cNvPr>
            <xdr:cNvSpPr txBox="1"/>
          </xdr:nvSpPr>
          <xdr:spPr>
            <a:xfrm>
              <a:off x="5646464" y="4780704"/>
              <a:ext cx="340991" cy="7591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4000">
                  <a:solidFill>
                    <a:schemeClr val="tx1"/>
                  </a:solidFill>
                  <a:effectLst/>
                  <a:latin typeface="ＭＳ Ｐゴシック" pitchFamily="50" charset="-128"/>
                  <a:ea typeface="ＭＳ Ｐゴシック" pitchFamily="50" charset="-128"/>
                  <a:cs typeface="+mn-cs"/>
                </a:rPr>
                <a:t>)</a:t>
              </a:r>
              <a:endParaRPr kumimoji="1" lang="ja-JP" altLang="en-US" sz="4000"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30" name="テキスト ボックス 29">
              <a:extLst>
                <a:ext uri="{FF2B5EF4-FFF2-40B4-BE49-F238E27FC236}">
                  <a16:creationId xmlns:a16="http://schemas.microsoft.com/office/drawing/2014/main" id="{00000000-0008-0000-1100-00001E000000}"/>
                </a:ext>
              </a:extLst>
            </xdr:cNvPr>
            <xdr:cNvSpPr txBox="1"/>
          </xdr:nvSpPr>
          <xdr:spPr>
            <a:xfrm>
              <a:off x="557731" y="4790229"/>
              <a:ext cx="340991" cy="7591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4000">
                  <a:solidFill>
                    <a:schemeClr val="tx1"/>
                  </a:solidFill>
                  <a:effectLst/>
                  <a:latin typeface="ＭＳ Ｐゴシック" pitchFamily="50" charset="-128"/>
                  <a:ea typeface="ＭＳ Ｐゴシック" pitchFamily="50" charset="-128"/>
                  <a:cs typeface="+mn-cs"/>
                </a:rPr>
                <a:t>(</a:t>
              </a:r>
            </a:p>
          </xdr:txBody>
        </xdr:sp>
        <xdr:sp macro="" textlink="">
          <xdr:nvSpPr>
            <xdr:cNvPr id="31" name="テキスト ボックス 30">
              <a:extLst>
                <a:ext uri="{FF2B5EF4-FFF2-40B4-BE49-F238E27FC236}">
                  <a16:creationId xmlns:a16="http://schemas.microsoft.com/office/drawing/2014/main" id="{00000000-0008-0000-1100-00001F000000}"/>
                </a:ext>
              </a:extLst>
            </xdr:cNvPr>
            <xdr:cNvSpPr txBox="1"/>
          </xdr:nvSpPr>
          <xdr:spPr>
            <a:xfrm>
              <a:off x="2168396" y="4771603"/>
              <a:ext cx="299313" cy="8259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4400">
                  <a:solidFill>
                    <a:schemeClr val="tx1"/>
                  </a:solidFill>
                  <a:effectLst/>
                  <a:latin typeface="ＭＳ Ｐゴシック" pitchFamily="50" charset="-128"/>
                  <a:ea typeface="ＭＳ Ｐゴシック" pitchFamily="50" charset="-128"/>
                  <a:cs typeface="+mn-cs"/>
                </a:rPr>
                <a:t>,</a:t>
              </a:r>
              <a:endParaRPr kumimoji="1" lang="ja-JP" altLang="en-US" sz="4400"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32" name="テキスト ボックス 31">
              <a:extLst>
                <a:ext uri="{FF2B5EF4-FFF2-40B4-BE49-F238E27FC236}">
                  <a16:creationId xmlns:a16="http://schemas.microsoft.com/office/drawing/2014/main" id="{00000000-0008-0000-1100-000020000000}"/>
                </a:ext>
              </a:extLst>
            </xdr:cNvPr>
            <xdr:cNvSpPr txBox="1"/>
          </xdr:nvSpPr>
          <xdr:spPr>
            <a:xfrm>
              <a:off x="3769099" y="4752975"/>
              <a:ext cx="299313" cy="8259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4400">
                  <a:solidFill>
                    <a:schemeClr val="tx1"/>
                  </a:solidFill>
                  <a:effectLst/>
                  <a:latin typeface="ＭＳ Ｐゴシック" pitchFamily="50" charset="-128"/>
                  <a:ea typeface="ＭＳ Ｐゴシック" pitchFamily="50" charset="-128"/>
                  <a:cs typeface="+mn-cs"/>
                </a:rPr>
                <a:t>,</a:t>
              </a:r>
              <a:endParaRPr kumimoji="1" lang="ja-JP" altLang="en-US" sz="4400"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37" name="テキスト ボックス 36">
              <a:extLst>
                <a:ext uri="{FF2B5EF4-FFF2-40B4-BE49-F238E27FC236}">
                  <a16:creationId xmlns:a16="http://schemas.microsoft.com/office/drawing/2014/main" id="{00000000-0008-0000-1100-000025000000}"/>
                </a:ext>
              </a:extLst>
            </xdr:cNvPr>
            <xdr:cNvSpPr txBox="1"/>
          </xdr:nvSpPr>
          <xdr:spPr>
            <a:xfrm>
              <a:off x="779" y="4875954"/>
              <a:ext cx="716863" cy="6258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3200">
                  <a:solidFill>
                    <a:schemeClr val="tx1"/>
                  </a:solidFill>
                  <a:effectLst/>
                  <a:latin typeface="ＭＳ Ｐゴシック" pitchFamily="50" charset="-128"/>
                  <a:ea typeface="ＭＳ Ｐゴシック" pitchFamily="50" charset="-128"/>
                  <a:cs typeface="+mn-cs"/>
                </a:rPr>
                <a:t>=IF</a:t>
              </a:r>
            </a:p>
          </xdr:txBody>
        </xdr:sp>
      </xdr:grpSp>
      <xdr:sp macro="" textlink="">
        <xdr:nvSpPr>
          <xdr:cNvPr id="34" name="正方形/長方形 33">
            <a:extLst>
              <a:ext uri="{FF2B5EF4-FFF2-40B4-BE49-F238E27FC236}">
                <a16:creationId xmlns:a16="http://schemas.microsoft.com/office/drawing/2014/main" id="{00000000-0008-0000-1100-000022000000}"/>
              </a:ext>
            </a:extLst>
          </xdr:cNvPr>
          <xdr:cNvSpPr/>
        </xdr:nvSpPr>
        <xdr:spPr>
          <a:xfrm>
            <a:off x="884110" y="4957801"/>
            <a:ext cx="1231084" cy="457448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kumimoji="1" lang="en-US" altLang="ja-JP" sz="2000" b="1">
                <a:latin typeface="ＭＳ Ｐゴシック" pitchFamily="50" charset="-128"/>
                <a:ea typeface="ＭＳ Ｐゴシック" pitchFamily="50" charset="-128"/>
              </a:rPr>
              <a:t>A2&gt;=60</a:t>
            </a:r>
            <a:endParaRPr kumimoji="1" lang="ja-JP" altLang="en-US" sz="2000" b="1">
              <a:latin typeface="ＭＳ Ｐゴシック" pitchFamily="50" charset="-128"/>
              <a:ea typeface="ＭＳ Ｐゴシック" pitchFamily="50" charset="-128"/>
            </a:endParaRPr>
          </a:p>
        </xdr:txBody>
      </xdr:sp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00000000-0008-0000-1100-000023000000}"/>
              </a:ext>
            </a:extLst>
          </xdr:cNvPr>
          <xdr:cNvSpPr/>
        </xdr:nvSpPr>
        <xdr:spPr>
          <a:xfrm>
            <a:off x="2512732" y="4957801"/>
            <a:ext cx="1231084" cy="457448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kumimoji="1" lang="en-US" altLang="ja-JP" sz="1800" b="1">
                <a:latin typeface="ＭＳ Ｐゴシック" pitchFamily="50" charset="-128"/>
                <a:ea typeface="ＭＳ Ｐゴシック" pitchFamily="50" charset="-128"/>
              </a:rPr>
              <a:t>1000</a:t>
            </a:r>
            <a:endParaRPr kumimoji="1" lang="ja-JP" altLang="en-US" sz="1800" b="1">
              <a:latin typeface="ＭＳ Ｐゴシック" pitchFamily="50" charset="-128"/>
              <a:ea typeface="ＭＳ Ｐゴシック" pitchFamily="50" charset="-128"/>
            </a:endParaRPr>
          </a:p>
        </xdr:txBody>
      </xdr: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00000000-0008-0000-1100-000024000000}"/>
              </a:ext>
            </a:extLst>
          </xdr:cNvPr>
          <xdr:cNvSpPr/>
        </xdr:nvSpPr>
        <xdr:spPr>
          <a:xfrm>
            <a:off x="4113434" y="4957801"/>
            <a:ext cx="1544416" cy="457448"/>
          </a:xfrm>
          <a:prstGeom prst="rect">
            <a:avLst/>
          </a:prstGeom>
          <a:noFill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kumimoji="1" lang="ja-JP" altLang="en-US" sz="1000" b="1">
                <a:solidFill>
                  <a:schemeClr val="bg1">
                    <a:lumMod val="65000"/>
                  </a:schemeClr>
                </a:solidFill>
                <a:effectLst/>
                <a:latin typeface="+mn-lt"/>
                <a:ea typeface="+mn-ea"/>
                <a:cs typeface="+mn-cs"/>
              </a:rPr>
              <a:t>いいえの時</a:t>
            </a:r>
            <a:endParaRPr kumimoji="1" lang="en-US" altLang="ja-JP" sz="1000" b="1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kumimoji="1" lang="ja-JP" altLang="ja-JP" sz="1000" b="1">
                <a:solidFill>
                  <a:schemeClr val="bg1">
                    <a:lumMod val="65000"/>
                  </a:schemeClr>
                </a:solidFill>
                <a:effectLst/>
                <a:latin typeface="+mn-lt"/>
                <a:ea typeface="+mn-ea"/>
                <a:cs typeface="+mn-cs"/>
              </a:rPr>
              <a:t>（</a:t>
            </a:r>
            <a:r>
              <a:rPr kumimoji="1" lang="ja-JP" altLang="en-US" sz="1000" b="1">
                <a:solidFill>
                  <a:schemeClr val="bg1">
                    <a:lumMod val="65000"/>
                  </a:schemeClr>
                </a:solidFill>
                <a:effectLst/>
                <a:latin typeface="+mn-lt"/>
                <a:ea typeface="+mn-ea"/>
                <a:cs typeface="+mn-cs"/>
              </a:rPr>
              <a:t>６０歳未満</a:t>
            </a:r>
            <a:r>
              <a:rPr kumimoji="1" lang="ja-JP" altLang="ja-JP" sz="1000" b="1">
                <a:solidFill>
                  <a:schemeClr val="bg1">
                    <a:lumMod val="65000"/>
                  </a:schemeClr>
                </a:solidFill>
                <a:effectLst/>
                <a:latin typeface="+mn-lt"/>
                <a:ea typeface="+mn-ea"/>
                <a:cs typeface="+mn-cs"/>
              </a:rPr>
              <a:t>の場合）</a:t>
            </a:r>
            <a:endParaRPr lang="ja-JP" altLang="ja-JP" sz="1400">
              <a:solidFill>
                <a:schemeClr val="bg1">
                  <a:lumMod val="65000"/>
                </a:schemeClr>
              </a:solidFill>
              <a:effectLst/>
            </a:endParaRPr>
          </a:p>
        </xdr:txBody>
      </xdr:sp>
    </xdr:grpSp>
    <xdr:clientData/>
  </xdr:twoCellAnchor>
  <xdr:twoCellAnchor>
    <xdr:from>
      <xdr:col>17</xdr:col>
      <xdr:colOff>52929</xdr:colOff>
      <xdr:row>21</xdr:row>
      <xdr:rowOff>31169</xdr:rowOff>
    </xdr:from>
    <xdr:to>
      <xdr:col>24</xdr:col>
      <xdr:colOff>59234</xdr:colOff>
      <xdr:row>23</xdr:row>
      <xdr:rowOff>43293</xdr:rowOff>
    </xdr:to>
    <xdr:sp macro="" textlink="">
      <xdr:nvSpPr>
        <xdr:cNvPr id="43" name="フローチャート : 代替処理 42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SpPr/>
      </xdr:nvSpPr>
      <xdr:spPr>
        <a:xfrm>
          <a:off x="3453354" y="4012619"/>
          <a:ext cx="1406480" cy="374074"/>
        </a:xfrm>
        <a:prstGeom prst="flowChartAlternateProcess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ＭＳ Ｐゴシック" pitchFamily="50" charset="-128"/>
              <a:ea typeface="ＭＳ Ｐゴシック" pitchFamily="50" charset="-128"/>
            </a:rPr>
            <a:t>１，０００円</a:t>
          </a:r>
        </a:p>
      </xdr:txBody>
    </xdr:sp>
    <xdr:clientData/>
  </xdr:twoCellAnchor>
  <xdr:twoCellAnchor>
    <xdr:from>
      <xdr:col>8</xdr:col>
      <xdr:colOff>171450</xdr:colOff>
      <xdr:row>22</xdr:row>
      <xdr:rowOff>37231</xdr:rowOff>
    </xdr:from>
    <xdr:to>
      <xdr:col>17</xdr:col>
      <xdr:colOff>52929</xdr:colOff>
      <xdr:row>23</xdr:row>
      <xdr:rowOff>9525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CxnSpPr>
          <a:endCxn id="43" idx="1"/>
        </xdr:cNvCxnSpPr>
      </xdr:nvCxnSpPr>
      <xdr:spPr>
        <a:xfrm flipV="1">
          <a:off x="1771650" y="4199656"/>
          <a:ext cx="1681704" cy="153269"/>
        </a:xfrm>
        <a:prstGeom prst="line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36744</xdr:colOff>
      <xdr:row>21</xdr:row>
      <xdr:rowOff>54169</xdr:rowOff>
    </xdr:from>
    <xdr:to>
      <xdr:col>17</xdr:col>
      <xdr:colOff>83133</xdr:colOff>
      <xdr:row>22</xdr:row>
      <xdr:rowOff>154625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SpPr txBox="1"/>
      </xdr:nvSpPr>
      <xdr:spPr>
        <a:xfrm>
          <a:off x="2237019" y="3854644"/>
          <a:ext cx="1246539" cy="281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ＭＳ Ｐゴシック" pitchFamily="50" charset="-128"/>
              <a:ea typeface="ＭＳ Ｐゴシック" pitchFamily="50" charset="-128"/>
            </a:rPr>
            <a:t>はい</a:t>
          </a:r>
        </a:p>
      </xdr:txBody>
    </xdr:sp>
    <xdr:clientData/>
  </xdr:twoCellAnchor>
  <xdr:twoCellAnchor>
    <xdr:from>
      <xdr:col>11</xdr:col>
      <xdr:colOff>46020</xdr:colOff>
      <xdr:row>25</xdr:row>
      <xdr:rowOff>111668</xdr:rowOff>
    </xdr:from>
    <xdr:to>
      <xdr:col>18</xdr:col>
      <xdr:colOff>139086</xdr:colOff>
      <xdr:row>26</xdr:row>
      <xdr:rowOff>161925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SpPr txBox="1"/>
      </xdr:nvSpPr>
      <xdr:spPr>
        <a:xfrm>
          <a:off x="2246295" y="4636043"/>
          <a:ext cx="1493241" cy="2312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ＭＳ Ｐゴシック" pitchFamily="50" charset="-128"/>
              <a:ea typeface="ＭＳ Ｐゴシック" pitchFamily="50" charset="-128"/>
            </a:rPr>
            <a:t>いいえ</a:t>
          </a:r>
        </a:p>
      </xdr:txBody>
    </xdr:sp>
    <xdr:clientData/>
  </xdr:twoCellAnchor>
  <xdr:twoCellAnchor>
    <xdr:from>
      <xdr:col>11</xdr:col>
      <xdr:colOff>55794</xdr:colOff>
      <xdr:row>39</xdr:row>
      <xdr:rowOff>25588</xdr:rowOff>
    </xdr:from>
    <xdr:to>
      <xdr:col>14</xdr:col>
      <xdr:colOff>38100</xdr:colOff>
      <xdr:row>40</xdr:row>
      <xdr:rowOff>135569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SpPr txBox="1"/>
      </xdr:nvSpPr>
      <xdr:spPr>
        <a:xfrm>
          <a:off x="2256069" y="7083613"/>
          <a:ext cx="582381" cy="2909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ＭＳ Ｐゴシック" pitchFamily="50" charset="-128"/>
              <a:ea typeface="ＭＳ Ｐゴシック" pitchFamily="50" charset="-128"/>
            </a:rPr>
            <a:t>はい</a:t>
          </a:r>
        </a:p>
      </xdr:txBody>
    </xdr:sp>
    <xdr:clientData/>
  </xdr:twoCellAnchor>
  <xdr:twoCellAnchor>
    <xdr:from>
      <xdr:col>11</xdr:col>
      <xdr:colOff>36496</xdr:colOff>
      <xdr:row>43</xdr:row>
      <xdr:rowOff>92612</xdr:rowOff>
    </xdr:from>
    <xdr:to>
      <xdr:col>18</xdr:col>
      <xdr:colOff>110512</xdr:colOff>
      <xdr:row>45</xdr:row>
      <xdr:rowOff>12093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SpPr txBox="1"/>
      </xdr:nvSpPr>
      <xdr:spPr>
        <a:xfrm>
          <a:off x="2236771" y="7874537"/>
          <a:ext cx="1474191" cy="281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ＭＳ Ｐゴシック" pitchFamily="50" charset="-128"/>
              <a:ea typeface="ＭＳ Ｐゴシック" pitchFamily="50" charset="-128"/>
            </a:rPr>
            <a:t>いいえ</a:t>
          </a:r>
        </a:p>
      </xdr:txBody>
    </xdr:sp>
    <xdr:clientData/>
  </xdr:twoCellAnchor>
  <xdr:twoCellAnchor>
    <xdr:from>
      <xdr:col>17</xdr:col>
      <xdr:colOff>30296</xdr:colOff>
      <xdr:row>42</xdr:row>
      <xdr:rowOff>164521</xdr:rowOff>
    </xdr:from>
    <xdr:to>
      <xdr:col>24</xdr:col>
      <xdr:colOff>36601</xdr:colOff>
      <xdr:row>44</xdr:row>
      <xdr:rowOff>176645</xdr:rowOff>
    </xdr:to>
    <xdr:sp macro="" textlink="">
      <xdr:nvSpPr>
        <xdr:cNvPr id="52" name="フローチャート : 代替処理 51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SpPr/>
      </xdr:nvSpPr>
      <xdr:spPr>
        <a:xfrm>
          <a:off x="3430721" y="7765471"/>
          <a:ext cx="1406480" cy="374074"/>
        </a:xfrm>
        <a:prstGeom prst="flowChartAlternateProcess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ＭＳ Ｐゴシック" pitchFamily="50" charset="-128"/>
              <a:ea typeface="ＭＳ Ｐゴシック" pitchFamily="50" charset="-128"/>
            </a:rPr>
            <a:t>８００円</a:t>
          </a:r>
        </a:p>
      </xdr:txBody>
    </xdr:sp>
    <xdr:clientData/>
  </xdr:twoCellAnchor>
  <xdr:twoCellAnchor>
    <xdr:from>
      <xdr:col>17</xdr:col>
      <xdr:colOff>11246</xdr:colOff>
      <xdr:row>38</xdr:row>
      <xdr:rowOff>174046</xdr:rowOff>
    </xdr:from>
    <xdr:to>
      <xdr:col>24</xdr:col>
      <xdr:colOff>17551</xdr:colOff>
      <xdr:row>41</xdr:row>
      <xdr:rowOff>5195</xdr:rowOff>
    </xdr:to>
    <xdr:sp macro="" textlink="">
      <xdr:nvSpPr>
        <xdr:cNvPr id="54" name="フローチャート : 代替処理 53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SpPr/>
      </xdr:nvSpPr>
      <xdr:spPr>
        <a:xfrm>
          <a:off x="3411671" y="7051096"/>
          <a:ext cx="1406480" cy="374074"/>
        </a:xfrm>
        <a:prstGeom prst="flowChartAlternateProcess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ＭＳ Ｐゴシック" pitchFamily="50" charset="-128"/>
              <a:ea typeface="ＭＳ Ｐゴシック" pitchFamily="50" charset="-128"/>
            </a:rPr>
            <a:t>１，８００円</a:t>
          </a:r>
        </a:p>
      </xdr:txBody>
    </xdr:sp>
    <xdr:clientData/>
  </xdr:twoCellAnchor>
  <xdr:twoCellAnchor>
    <xdr:from>
      <xdr:col>2</xdr:col>
      <xdr:colOff>38100</xdr:colOff>
      <xdr:row>46</xdr:row>
      <xdr:rowOff>19050</xdr:rowOff>
    </xdr:from>
    <xdr:to>
      <xdr:col>32</xdr:col>
      <xdr:colOff>57150</xdr:colOff>
      <xdr:row>51</xdr:row>
      <xdr:rowOff>6360</xdr:rowOff>
    </xdr:to>
    <xdr:grpSp>
      <xdr:nvGrpSpPr>
        <xdr:cNvPr id="78" name="グループ化 77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GrpSpPr/>
      </xdr:nvGrpSpPr>
      <xdr:grpSpPr>
        <a:xfrm>
          <a:off x="442913" y="8234363"/>
          <a:ext cx="6091237" cy="880278"/>
          <a:chOff x="0" y="8886825"/>
          <a:chExt cx="6019800" cy="844560"/>
        </a:xfrm>
      </xdr:grpSpPr>
      <xdr:grpSp>
        <xdr:nvGrpSpPr>
          <xdr:cNvPr id="77" name="グループ化 76">
            <a:extLst>
              <a:ext uri="{FF2B5EF4-FFF2-40B4-BE49-F238E27FC236}">
                <a16:creationId xmlns:a16="http://schemas.microsoft.com/office/drawing/2014/main" id="{00000000-0008-0000-1100-00004D000000}"/>
              </a:ext>
            </a:extLst>
          </xdr:cNvPr>
          <xdr:cNvGrpSpPr/>
        </xdr:nvGrpSpPr>
        <xdr:grpSpPr>
          <a:xfrm>
            <a:off x="0" y="8886825"/>
            <a:ext cx="6019800" cy="844560"/>
            <a:chOff x="0" y="8886825"/>
            <a:chExt cx="6019800" cy="844560"/>
          </a:xfrm>
        </xdr:grpSpPr>
        <xdr:sp macro="" textlink="">
          <xdr:nvSpPr>
            <xdr:cNvPr id="65" name="正方形/長方形 64">
              <a:extLst>
                <a:ext uri="{FF2B5EF4-FFF2-40B4-BE49-F238E27FC236}">
                  <a16:creationId xmlns:a16="http://schemas.microsoft.com/office/drawing/2014/main" id="{00000000-0008-0000-1100-000041000000}"/>
                </a:ext>
              </a:extLst>
            </xdr:cNvPr>
            <xdr:cNvSpPr/>
          </xdr:nvSpPr>
          <xdr:spPr>
            <a:xfrm>
              <a:off x="0" y="8963025"/>
              <a:ext cx="6019800" cy="720000"/>
            </a:xfrm>
            <a:prstGeom prst="rect">
              <a:avLst/>
            </a:prstGeom>
            <a:noFill/>
            <a:ln>
              <a:prstDash val="sysDash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Overflow="clip" horzOverflow="clip" vert="horz" wrap="square" lIns="91440" tIns="0" rIns="91440" bIns="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/>
              <a:endParaRPr kumimoji="1" lang="ja-JP" altLang="en-US" sz="3600"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69" name="テキスト ボックス 68">
              <a:extLst>
                <a:ext uri="{FF2B5EF4-FFF2-40B4-BE49-F238E27FC236}">
                  <a16:creationId xmlns:a16="http://schemas.microsoft.com/office/drawing/2014/main" id="{00000000-0008-0000-1100-000045000000}"/>
                </a:ext>
              </a:extLst>
            </xdr:cNvPr>
            <xdr:cNvSpPr txBox="1"/>
          </xdr:nvSpPr>
          <xdr:spPr>
            <a:xfrm>
              <a:off x="5332138" y="8924079"/>
              <a:ext cx="340991" cy="7591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4000">
                  <a:solidFill>
                    <a:schemeClr val="tx1"/>
                  </a:solidFill>
                  <a:effectLst/>
                  <a:latin typeface="ＭＳ Ｐゴシック" pitchFamily="50" charset="-128"/>
                  <a:ea typeface="ＭＳ Ｐゴシック" pitchFamily="50" charset="-128"/>
                  <a:cs typeface="+mn-cs"/>
                </a:rPr>
                <a:t>)</a:t>
              </a:r>
              <a:endParaRPr kumimoji="1" lang="ja-JP" altLang="en-US" sz="4000"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70" name="テキスト ボックス 69">
              <a:extLst>
                <a:ext uri="{FF2B5EF4-FFF2-40B4-BE49-F238E27FC236}">
                  <a16:creationId xmlns:a16="http://schemas.microsoft.com/office/drawing/2014/main" id="{00000000-0008-0000-1100-000046000000}"/>
                </a:ext>
              </a:extLst>
            </xdr:cNvPr>
            <xdr:cNvSpPr txBox="1"/>
          </xdr:nvSpPr>
          <xdr:spPr>
            <a:xfrm>
              <a:off x="557730" y="8924079"/>
              <a:ext cx="340991" cy="7591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4000">
                  <a:solidFill>
                    <a:schemeClr val="tx1"/>
                  </a:solidFill>
                  <a:effectLst/>
                  <a:latin typeface="ＭＳ Ｐゴシック" pitchFamily="50" charset="-128"/>
                  <a:ea typeface="ＭＳ Ｐゴシック" pitchFamily="50" charset="-128"/>
                  <a:cs typeface="+mn-cs"/>
                </a:rPr>
                <a:t>(</a:t>
              </a:r>
            </a:p>
          </xdr:txBody>
        </xdr:sp>
        <xdr:sp macro="" textlink="">
          <xdr:nvSpPr>
            <xdr:cNvPr id="71" name="テキスト ボックス 70">
              <a:extLst>
                <a:ext uri="{FF2B5EF4-FFF2-40B4-BE49-F238E27FC236}">
                  <a16:creationId xmlns:a16="http://schemas.microsoft.com/office/drawing/2014/main" id="{00000000-0008-0000-1100-000047000000}"/>
                </a:ext>
              </a:extLst>
            </xdr:cNvPr>
            <xdr:cNvSpPr txBox="1"/>
          </xdr:nvSpPr>
          <xdr:spPr>
            <a:xfrm>
              <a:off x="2168395" y="8905453"/>
              <a:ext cx="299313" cy="8259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4400">
                  <a:solidFill>
                    <a:schemeClr val="tx1"/>
                  </a:solidFill>
                  <a:effectLst/>
                  <a:latin typeface="ＭＳ Ｐゴシック" pitchFamily="50" charset="-128"/>
                  <a:ea typeface="ＭＳ Ｐゴシック" pitchFamily="50" charset="-128"/>
                  <a:cs typeface="+mn-cs"/>
                </a:rPr>
                <a:t>,</a:t>
              </a:r>
              <a:endParaRPr kumimoji="1" lang="ja-JP" altLang="en-US" sz="4400"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72" name="テキスト ボックス 71">
              <a:extLst>
                <a:ext uri="{FF2B5EF4-FFF2-40B4-BE49-F238E27FC236}">
                  <a16:creationId xmlns:a16="http://schemas.microsoft.com/office/drawing/2014/main" id="{00000000-0008-0000-1100-000048000000}"/>
                </a:ext>
              </a:extLst>
            </xdr:cNvPr>
            <xdr:cNvSpPr txBox="1"/>
          </xdr:nvSpPr>
          <xdr:spPr>
            <a:xfrm>
              <a:off x="3769098" y="8886825"/>
              <a:ext cx="299313" cy="8259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4400">
                  <a:solidFill>
                    <a:schemeClr val="tx1"/>
                  </a:solidFill>
                  <a:effectLst/>
                  <a:latin typeface="ＭＳ Ｐゴシック" pitchFamily="50" charset="-128"/>
                  <a:ea typeface="ＭＳ Ｐゴシック" pitchFamily="50" charset="-128"/>
                  <a:cs typeface="+mn-cs"/>
                </a:rPr>
                <a:t>,</a:t>
              </a:r>
              <a:endParaRPr kumimoji="1" lang="ja-JP" altLang="en-US" sz="4400"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73" name="テキスト ボックス 72">
              <a:extLst>
                <a:ext uri="{FF2B5EF4-FFF2-40B4-BE49-F238E27FC236}">
                  <a16:creationId xmlns:a16="http://schemas.microsoft.com/office/drawing/2014/main" id="{00000000-0008-0000-1100-000049000000}"/>
                </a:ext>
              </a:extLst>
            </xdr:cNvPr>
            <xdr:cNvSpPr txBox="1"/>
          </xdr:nvSpPr>
          <xdr:spPr>
            <a:xfrm>
              <a:off x="778" y="9009804"/>
              <a:ext cx="716863" cy="6258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3200">
                  <a:solidFill>
                    <a:schemeClr val="tx1"/>
                  </a:solidFill>
                  <a:effectLst/>
                  <a:latin typeface="ＭＳ Ｐゴシック" pitchFamily="50" charset="-128"/>
                  <a:ea typeface="ＭＳ Ｐゴシック" pitchFamily="50" charset="-128"/>
                  <a:cs typeface="+mn-cs"/>
                </a:rPr>
                <a:t>=IF</a:t>
              </a:r>
            </a:p>
          </xdr:txBody>
        </xdr:sp>
      </xdr:grpSp>
      <xdr:sp macro="" textlink="">
        <xdr:nvSpPr>
          <xdr:cNvPr id="66" name="正方形/長方形 65">
            <a:extLst>
              <a:ext uri="{FF2B5EF4-FFF2-40B4-BE49-F238E27FC236}">
                <a16:creationId xmlns:a16="http://schemas.microsoft.com/office/drawing/2014/main" id="{00000000-0008-0000-1100-000042000000}"/>
              </a:ext>
            </a:extLst>
          </xdr:cNvPr>
          <xdr:cNvSpPr/>
        </xdr:nvSpPr>
        <xdr:spPr>
          <a:xfrm>
            <a:off x="884109" y="9091651"/>
            <a:ext cx="1231084" cy="45744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kumimoji="1" lang="en-US" altLang="ja-JP" sz="2000" b="1">
                <a:latin typeface="ＭＳ Ｐゴシック" pitchFamily="50" charset="-128"/>
                <a:ea typeface="ＭＳ Ｐゴシック" pitchFamily="50" charset="-128"/>
              </a:rPr>
              <a:t>A2&gt;=19</a:t>
            </a:r>
            <a:endParaRPr kumimoji="1" lang="ja-JP" altLang="en-US" sz="2000" b="1">
              <a:latin typeface="ＭＳ Ｐゴシック" pitchFamily="50" charset="-128"/>
              <a:ea typeface="ＭＳ Ｐゴシック" pitchFamily="50" charset="-128"/>
            </a:endParaRPr>
          </a:p>
        </xdr:txBody>
      </xdr:sp>
      <xdr:sp macro="" textlink="">
        <xdr:nvSpPr>
          <xdr:cNvPr id="67" name="正方形/長方形 66">
            <a:extLst>
              <a:ext uri="{FF2B5EF4-FFF2-40B4-BE49-F238E27FC236}">
                <a16:creationId xmlns:a16="http://schemas.microsoft.com/office/drawing/2014/main" id="{00000000-0008-0000-1100-000043000000}"/>
              </a:ext>
            </a:extLst>
          </xdr:cNvPr>
          <xdr:cNvSpPr/>
        </xdr:nvSpPr>
        <xdr:spPr>
          <a:xfrm>
            <a:off x="2493681" y="9091651"/>
            <a:ext cx="1231084" cy="457448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kumimoji="1" lang="en-US" altLang="ja-JP" sz="1800" b="1">
                <a:latin typeface="ＭＳ Ｐゴシック" pitchFamily="50" charset="-128"/>
                <a:ea typeface="ＭＳ Ｐゴシック" pitchFamily="50" charset="-128"/>
              </a:rPr>
              <a:t>1800</a:t>
            </a:r>
            <a:endParaRPr kumimoji="1" lang="ja-JP" altLang="en-US" sz="1800" b="1">
              <a:latin typeface="ＭＳ Ｐゴシック" pitchFamily="50" charset="-128"/>
              <a:ea typeface="ＭＳ Ｐゴシック" pitchFamily="50" charset="-128"/>
            </a:endParaRPr>
          </a:p>
        </xdr:txBody>
      </xdr:sp>
      <xdr:sp macro="" textlink="">
        <xdr:nvSpPr>
          <xdr:cNvPr id="74" name="正方形/長方形 73">
            <a:extLst>
              <a:ext uri="{FF2B5EF4-FFF2-40B4-BE49-F238E27FC236}">
                <a16:creationId xmlns:a16="http://schemas.microsoft.com/office/drawing/2014/main" id="{00000000-0008-0000-1100-00004A000000}"/>
              </a:ext>
            </a:extLst>
          </xdr:cNvPr>
          <xdr:cNvSpPr/>
        </xdr:nvSpPr>
        <xdr:spPr>
          <a:xfrm>
            <a:off x="4095750" y="9096375"/>
            <a:ext cx="1231084" cy="457448"/>
          </a:xfrm>
          <a:prstGeom prst="rect">
            <a:avLst/>
          </a:prstGeom>
          <a:solidFill>
            <a:schemeClr val="accent6">
              <a:lumMod val="40000"/>
              <a:lumOff val="60000"/>
            </a:schemeClr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kumimoji="1" lang="en-US" altLang="ja-JP" sz="1800" b="1">
                <a:latin typeface="ＭＳ Ｐゴシック" pitchFamily="50" charset="-128"/>
                <a:ea typeface="ＭＳ Ｐゴシック" pitchFamily="50" charset="-128"/>
              </a:rPr>
              <a:t>800</a:t>
            </a:r>
            <a:endParaRPr kumimoji="1" lang="ja-JP" altLang="en-US" sz="1800" b="1">
              <a:latin typeface="ＭＳ Ｐゴシック" pitchFamily="50" charset="-128"/>
              <a:ea typeface="ＭＳ Ｐゴシック" pitchFamily="50" charset="-128"/>
            </a:endParaRPr>
          </a:p>
        </xdr:txBody>
      </xdr:sp>
    </xdr:grpSp>
    <xdr:clientData/>
  </xdr:twoCellAnchor>
  <xdr:twoCellAnchor>
    <xdr:from>
      <xdr:col>0</xdr:col>
      <xdr:colOff>0</xdr:colOff>
      <xdr:row>29</xdr:row>
      <xdr:rowOff>35118</xdr:rowOff>
    </xdr:from>
    <xdr:to>
      <xdr:col>2</xdr:col>
      <xdr:colOff>39455</xdr:colOff>
      <xdr:row>31</xdr:row>
      <xdr:rowOff>114299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SpPr txBox="1"/>
      </xdr:nvSpPr>
      <xdr:spPr>
        <a:xfrm>
          <a:off x="0" y="4959543"/>
          <a:ext cx="439505" cy="4220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000" b="1">
              <a:latin typeface="ＭＳ Ｐゴシック" pitchFamily="50" charset="-128"/>
              <a:ea typeface="ＭＳ Ｐゴシック" pitchFamily="50" charset="-128"/>
            </a:rPr>
            <a:t>①</a:t>
          </a:r>
        </a:p>
      </xdr:txBody>
    </xdr:sp>
    <xdr:clientData/>
  </xdr:twoCellAnchor>
  <xdr:twoCellAnchor>
    <xdr:from>
      <xdr:col>0</xdr:col>
      <xdr:colOff>0</xdr:colOff>
      <xdr:row>47</xdr:row>
      <xdr:rowOff>82743</xdr:rowOff>
    </xdr:from>
    <xdr:to>
      <xdr:col>2</xdr:col>
      <xdr:colOff>39455</xdr:colOff>
      <xdr:row>49</xdr:row>
      <xdr:rowOff>161924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SpPr txBox="1"/>
      </xdr:nvSpPr>
      <xdr:spPr>
        <a:xfrm>
          <a:off x="0" y="9121968"/>
          <a:ext cx="439505" cy="4220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000" b="1">
              <a:latin typeface="ＭＳ Ｐゴシック" pitchFamily="50" charset="-128"/>
              <a:ea typeface="ＭＳ Ｐゴシック" pitchFamily="50" charset="-128"/>
            </a:rPr>
            <a:t>②</a:t>
          </a:r>
        </a:p>
      </xdr:txBody>
    </xdr:sp>
    <xdr:clientData/>
  </xdr:twoCellAnchor>
  <xdr:twoCellAnchor>
    <xdr:from>
      <xdr:col>2</xdr:col>
      <xdr:colOff>123825</xdr:colOff>
      <xdr:row>65</xdr:row>
      <xdr:rowOff>104775</xdr:rowOff>
    </xdr:from>
    <xdr:to>
      <xdr:col>40</xdr:col>
      <xdr:colOff>514349</xdr:colOff>
      <xdr:row>70</xdr:row>
      <xdr:rowOff>121050</xdr:rowOff>
    </xdr:to>
    <xdr:grpSp>
      <xdr:nvGrpSpPr>
        <xdr:cNvPr id="81" name="グループ化 80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GrpSpPr/>
      </xdr:nvGrpSpPr>
      <xdr:grpSpPr>
        <a:xfrm>
          <a:off x="528638" y="11713369"/>
          <a:ext cx="9474992" cy="909244"/>
          <a:chOff x="409575" y="4752975"/>
          <a:chExt cx="9448799" cy="873525"/>
        </a:xfrm>
      </xdr:grpSpPr>
      <xdr:grpSp>
        <xdr:nvGrpSpPr>
          <xdr:cNvPr id="82" name="グループ化 81">
            <a:extLst>
              <a:ext uri="{FF2B5EF4-FFF2-40B4-BE49-F238E27FC236}">
                <a16:creationId xmlns:a16="http://schemas.microsoft.com/office/drawing/2014/main" id="{00000000-0008-0000-1100-000052000000}"/>
              </a:ext>
            </a:extLst>
          </xdr:cNvPr>
          <xdr:cNvGrpSpPr/>
        </xdr:nvGrpSpPr>
        <xdr:grpSpPr>
          <a:xfrm>
            <a:off x="409575" y="4752975"/>
            <a:ext cx="9448799" cy="873525"/>
            <a:chOff x="409575" y="4752975"/>
            <a:chExt cx="9448799" cy="873525"/>
          </a:xfrm>
        </xdr:grpSpPr>
        <xdr:sp macro="" textlink="">
          <xdr:nvSpPr>
            <xdr:cNvPr id="86" name="正方形/長方形 85">
              <a:extLst>
                <a:ext uri="{FF2B5EF4-FFF2-40B4-BE49-F238E27FC236}">
                  <a16:creationId xmlns:a16="http://schemas.microsoft.com/office/drawing/2014/main" id="{00000000-0008-0000-1100-000056000000}"/>
                </a:ext>
              </a:extLst>
            </xdr:cNvPr>
            <xdr:cNvSpPr/>
          </xdr:nvSpPr>
          <xdr:spPr>
            <a:xfrm>
              <a:off x="409575" y="4762500"/>
              <a:ext cx="9448799" cy="864000"/>
            </a:xfrm>
            <a:prstGeom prst="rect">
              <a:avLst/>
            </a:prstGeom>
            <a:noFill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Overflow="clip" horzOverflow="clip" vert="horz" wrap="square" lIns="91440" tIns="0" rIns="91440" bIns="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/>
              <a:endParaRPr kumimoji="1" lang="ja-JP" altLang="en-US" sz="3600"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87" name="テキスト ボックス 86">
              <a:extLst>
                <a:ext uri="{FF2B5EF4-FFF2-40B4-BE49-F238E27FC236}">
                  <a16:creationId xmlns:a16="http://schemas.microsoft.com/office/drawing/2014/main" id="{00000000-0008-0000-1100-000057000000}"/>
                </a:ext>
              </a:extLst>
            </xdr:cNvPr>
            <xdr:cNvSpPr txBox="1"/>
          </xdr:nvSpPr>
          <xdr:spPr>
            <a:xfrm>
              <a:off x="9199289" y="4809279"/>
              <a:ext cx="340991" cy="7591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4000">
                  <a:solidFill>
                    <a:schemeClr val="tx1"/>
                  </a:solidFill>
                  <a:effectLst/>
                  <a:latin typeface="ＭＳ Ｐゴシック" pitchFamily="50" charset="-128"/>
                  <a:ea typeface="ＭＳ Ｐゴシック" pitchFamily="50" charset="-128"/>
                  <a:cs typeface="+mn-cs"/>
                </a:rPr>
                <a:t>)</a:t>
              </a:r>
              <a:endParaRPr kumimoji="1" lang="ja-JP" altLang="en-US" sz="4000"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88" name="テキスト ボックス 87">
              <a:extLst>
                <a:ext uri="{FF2B5EF4-FFF2-40B4-BE49-F238E27FC236}">
                  <a16:creationId xmlns:a16="http://schemas.microsoft.com/office/drawing/2014/main" id="{00000000-0008-0000-1100-000058000000}"/>
                </a:ext>
              </a:extLst>
            </xdr:cNvPr>
            <xdr:cNvSpPr txBox="1"/>
          </xdr:nvSpPr>
          <xdr:spPr>
            <a:xfrm>
              <a:off x="986356" y="4799261"/>
              <a:ext cx="340991" cy="7591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4000">
                  <a:solidFill>
                    <a:schemeClr val="tx1"/>
                  </a:solidFill>
                  <a:effectLst/>
                  <a:latin typeface="ＭＳ Ｐゴシック" pitchFamily="50" charset="-128"/>
                  <a:ea typeface="ＭＳ Ｐゴシック" pitchFamily="50" charset="-128"/>
                  <a:cs typeface="+mn-cs"/>
                </a:rPr>
                <a:t>(</a:t>
              </a:r>
            </a:p>
          </xdr:txBody>
        </xdr:sp>
        <xdr:sp macro="" textlink="">
          <xdr:nvSpPr>
            <xdr:cNvPr id="89" name="テキスト ボックス 88">
              <a:extLst>
                <a:ext uri="{FF2B5EF4-FFF2-40B4-BE49-F238E27FC236}">
                  <a16:creationId xmlns:a16="http://schemas.microsoft.com/office/drawing/2014/main" id="{00000000-0008-0000-1100-000059000000}"/>
                </a:ext>
              </a:extLst>
            </xdr:cNvPr>
            <xdr:cNvSpPr txBox="1"/>
          </xdr:nvSpPr>
          <xdr:spPr>
            <a:xfrm>
              <a:off x="2597021" y="4771603"/>
              <a:ext cx="299313" cy="8259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4400">
                  <a:solidFill>
                    <a:schemeClr val="tx1"/>
                  </a:solidFill>
                  <a:effectLst/>
                  <a:latin typeface="ＭＳ Ｐゴシック" pitchFamily="50" charset="-128"/>
                  <a:ea typeface="ＭＳ Ｐゴシック" pitchFamily="50" charset="-128"/>
                  <a:cs typeface="+mn-cs"/>
                </a:rPr>
                <a:t>,</a:t>
              </a:r>
              <a:endParaRPr kumimoji="1" lang="ja-JP" altLang="en-US" sz="4400"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90" name="テキスト ボックス 89">
              <a:extLst>
                <a:ext uri="{FF2B5EF4-FFF2-40B4-BE49-F238E27FC236}">
                  <a16:creationId xmlns:a16="http://schemas.microsoft.com/office/drawing/2014/main" id="{00000000-0008-0000-1100-00005A000000}"/>
                </a:ext>
              </a:extLst>
            </xdr:cNvPr>
            <xdr:cNvSpPr txBox="1"/>
          </xdr:nvSpPr>
          <xdr:spPr>
            <a:xfrm>
              <a:off x="4197724" y="4752975"/>
              <a:ext cx="299313" cy="8259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4400">
                  <a:solidFill>
                    <a:schemeClr val="tx1"/>
                  </a:solidFill>
                  <a:effectLst/>
                  <a:latin typeface="ＭＳ Ｐゴシック" pitchFamily="50" charset="-128"/>
                  <a:ea typeface="ＭＳ Ｐゴシック" pitchFamily="50" charset="-128"/>
                  <a:cs typeface="+mn-cs"/>
                </a:rPr>
                <a:t>,</a:t>
              </a:r>
              <a:endParaRPr kumimoji="1" lang="ja-JP" altLang="en-US" sz="4400"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91" name="テキスト ボックス 90">
              <a:extLst>
                <a:ext uri="{FF2B5EF4-FFF2-40B4-BE49-F238E27FC236}">
                  <a16:creationId xmlns:a16="http://schemas.microsoft.com/office/drawing/2014/main" id="{00000000-0008-0000-1100-00005B000000}"/>
                </a:ext>
              </a:extLst>
            </xdr:cNvPr>
            <xdr:cNvSpPr txBox="1"/>
          </xdr:nvSpPr>
          <xdr:spPr>
            <a:xfrm>
              <a:off x="429404" y="4884987"/>
              <a:ext cx="716863" cy="6258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3200">
                  <a:solidFill>
                    <a:schemeClr val="tx1"/>
                  </a:solidFill>
                  <a:effectLst/>
                  <a:latin typeface="ＭＳ Ｐゴシック" pitchFamily="50" charset="-128"/>
                  <a:ea typeface="ＭＳ Ｐゴシック" pitchFamily="50" charset="-128"/>
                  <a:cs typeface="+mn-cs"/>
                </a:rPr>
                <a:t>=IF</a:t>
              </a:r>
            </a:p>
          </xdr:txBody>
        </xdr:sp>
      </xdr:grpSp>
      <xdr:sp macro="" textlink="">
        <xdr:nvSpPr>
          <xdr:cNvPr id="83" name="正方形/長方形 82">
            <a:extLst>
              <a:ext uri="{FF2B5EF4-FFF2-40B4-BE49-F238E27FC236}">
                <a16:creationId xmlns:a16="http://schemas.microsoft.com/office/drawing/2014/main" id="{00000000-0008-0000-1100-000053000000}"/>
              </a:ext>
            </a:extLst>
          </xdr:cNvPr>
          <xdr:cNvSpPr/>
        </xdr:nvSpPr>
        <xdr:spPr>
          <a:xfrm>
            <a:off x="1312735" y="4957801"/>
            <a:ext cx="1231084" cy="457448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kumimoji="1" lang="en-US" altLang="ja-JP" sz="2000" b="1">
                <a:latin typeface="ＭＳ Ｐゴシック" pitchFamily="50" charset="-128"/>
                <a:ea typeface="ＭＳ Ｐゴシック" pitchFamily="50" charset="-128"/>
              </a:rPr>
              <a:t>A2&gt;=60</a:t>
            </a:r>
            <a:endParaRPr kumimoji="1" lang="ja-JP" altLang="en-US" sz="2000" b="1">
              <a:latin typeface="ＭＳ Ｐゴシック" pitchFamily="50" charset="-128"/>
              <a:ea typeface="ＭＳ Ｐゴシック" pitchFamily="50" charset="-128"/>
            </a:endParaRPr>
          </a:p>
        </xdr:txBody>
      </xdr:sp>
      <xdr:sp macro="" textlink="">
        <xdr:nvSpPr>
          <xdr:cNvPr id="84" name="正方形/長方形 83">
            <a:extLst>
              <a:ext uri="{FF2B5EF4-FFF2-40B4-BE49-F238E27FC236}">
                <a16:creationId xmlns:a16="http://schemas.microsoft.com/office/drawing/2014/main" id="{00000000-0008-0000-1100-000054000000}"/>
              </a:ext>
            </a:extLst>
          </xdr:cNvPr>
          <xdr:cNvSpPr/>
        </xdr:nvSpPr>
        <xdr:spPr>
          <a:xfrm>
            <a:off x="2941357" y="4957801"/>
            <a:ext cx="1231084" cy="457448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kumimoji="1" lang="en-US" altLang="ja-JP" sz="1800" b="1">
                <a:latin typeface="ＭＳ Ｐゴシック" pitchFamily="50" charset="-128"/>
                <a:ea typeface="ＭＳ Ｐゴシック" pitchFamily="50" charset="-128"/>
              </a:rPr>
              <a:t>1000</a:t>
            </a:r>
            <a:endParaRPr kumimoji="1" lang="ja-JP" altLang="en-US" sz="1800" b="1">
              <a:latin typeface="ＭＳ Ｐゴシック" pitchFamily="50" charset="-128"/>
              <a:ea typeface="ＭＳ Ｐゴシック" pitchFamily="50" charset="-128"/>
            </a:endParaRPr>
          </a:p>
        </xdr:txBody>
      </xdr:sp>
    </xdr:grpSp>
    <xdr:clientData/>
  </xdr:twoCellAnchor>
  <xdr:twoCellAnchor>
    <xdr:from>
      <xdr:col>0</xdr:col>
      <xdr:colOff>57150</xdr:colOff>
      <xdr:row>67</xdr:row>
      <xdr:rowOff>0</xdr:rowOff>
    </xdr:from>
    <xdr:to>
      <xdr:col>2</xdr:col>
      <xdr:colOff>96605</xdr:colOff>
      <xdr:row>69</xdr:row>
      <xdr:rowOff>79181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00000000-0008-0000-1100-00005C000000}"/>
            </a:ext>
          </a:extLst>
        </xdr:cNvPr>
        <xdr:cNvSpPr txBox="1"/>
      </xdr:nvSpPr>
      <xdr:spPr>
        <a:xfrm>
          <a:off x="57150" y="13839825"/>
          <a:ext cx="439505" cy="4220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000" b="1">
              <a:latin typeface="ＭＳ Ｐゴシック" pitchFamily="50" charset="-128"/>
              <a:ea typeface="ＭＳ Ｐゴシック" pitchFamily="50" charset="-128"/>
            </a:rPr>
            <a:t>①</a:t>
          </a:r>
        </a:p>
      </xdr:txBody>
    </xdr:sp>
    <xdr:clientData/>
  </xdr:twoCellAnchor>
  <xdr:twoCellAnchor>
    <xdr:from>
      <xdr:col>24</xdr:col>
      <xdr:colOff>95250</xdr:colOff>
      <xdr:row>65</xdr:row>
      <xdr:rowOff>114300</xdr:rowOff>
    </xdr:from>
    <xdr:to>
      <xdr:col>39</xdr:col>
      <xdr:colOff>571500</xdr:colOff>
      <xdr:row>70</xdr:row>
      <xdr:rowOff>101610</xdr:rowOff>
    </xdr:to>
    <xdr:grpSp>
      <xdr:nvGrpSpPr>
        <xdr:cNvPr id="93" name="グループ化 92">
          <a:extLst>
            <a:ext uri="{FF2B5EF4-FFF2-40B4-BE49-F238E27FC236}">
              <a16:creationId xmlns:a16="http://schemas.microsoft.com/office/drawing/2014/main" id="{00000000-0008-0000-1100-00005D000000}"/>
            </a:ext>
          </a:extLst>
        </xdr:cNvPr>
        <xdr:cNvGrpSpPr/>
      </xdr:nvGrpSpPr>
      <xdr:grpSpPr>
        <a:xfrm>
          <a:off x="4953000" y="11722894"/>
          <a:ext cx="4441031" cy="880279"/>
          <a:chOff x="381000" y="8905875"/>
          <a:chExt cx="4448175" cy="844560"/>
        </a:xfrm>
      </xdr:grpSpPr>
      <xdr:grpSp>
        <xdr:nvGrpSpPr>
          <xdr:cNvPr id="94" name="グループ化 93">
            <a:extLst>
              <a:ext uri="{FF2B5EF4-FFF2-40B4-BE49-F238E27FC236}">
                <a16:creationId xmlns:a16="http://schemas.microsoft.com/office/drawing/2014/main" id="{00000000-0008-0000-1100-00005E000000}"/>
              </a:ext>
            </a:extLst>
          </xdr:cNvPr>
          <xdr:cNvGrpSpPr/>
        </xdr:nvGrpSpPr>
        <xdr:grpSpPr>
          <a:xfrm>
            <a:off x="381000" y="8905875"/>
            <a:ext cx="4448175" cy="844560"/>
            <a:chOff x="381000" y="8905875"/>
            <a:chExt cx="4448175" cy="844560"/>
          </a:xfrm>
        </xdr:grpSpPr>
        <xdr:sp macro="" textlink="">
          <xdr:nvSpPr>
            <xdr:cNvPr id="98" name="正方形/長方形 97">
              <a:extLst>
                <a:ext uri="{FF2B5EF4-FFF2-40B4-BE49-F238E27FC236}">
                  <a16:creationId xmlns:a16="http://schemas.microsoft.com/office/drawing/2014/main" id="{00000000-0008-0000-1100-000062000000}"/>
                </a:ext>
              </a:extLst>
            </xdr:cNvPr>
            <xdr:cNvSpPr/>
          </xdr:nvSpPr>
          <xdr:spPr>
            <a:xfrm>
              <a:off x="381000" y="9001125"/>
              <a:ext cx="4448175" cy="684000"/>
            </a:xfrm>
            <a:prstGeom prst="rect">
              <a:avLst/>
            </a:prstGeom>
            <a:noFill/>
            <a:ln>
              <a:prstDash val="sysDash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Overflow="clip" horzOverflow="clip" vert="horz" wrap="square" lIns="91440" tIns="0" rIns="91440" bIns="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/>
              <a:endParaRPr kumimoji="1" lang="ja-JP" altLang="en-US" sz="3600"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99" name="テキスト ボックス 98">
              <a:extLst>
                <a:ext uri="{FF2B5EF4-FFF2-40B4-BE49-F238E27FC236}">
                  <a16:creationId xmlns:a16="http://schemas.microsoft.com/office/drawing/2014/main" id="{00000000-0008-0000-1100-000063000000}"/>
                </a:ext>
              </a:extLst>
            </xdr:cNvPr>
            <xdr:cNvSpPr txBox="1"/>
          </xdr:nvSpPr>
          <xdr:spPr>
            <a:xfrm>
              <a:off x="4398688" y="8943129"/>
              <a:ext cx="340991" cy="7591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4000">
                  <a:solidFill>
                    <a:schemeClr val="tx1"/>
                  </a:solidFill>
                  <a:effectLst/>
                  <a:latin typeface="ＭＳ Ｐゴシック" pitchFamily="50" charset="-128"/>
                  <a:ea typeface="ＭＳ Ｐゴシック" pitchFamily="50" charset="-128"/>
                  <a:cs typeface="+mn-cs"/>
                </a:rPr>
                <a:t>)</a:t>
              </a:r>
              <a:endParaRPr kumimoji="1" lang="ja-JP" altLang="en-US" sz="4000"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100" name="テキスト ボックス 99">
              <a:extLst>
                <a:ext uri="{FF2B5EF4-FFF2-40B4-BE49-F238E27FC236}">
                  <a16:creationId xmlns:a16="http://schemas.microsoft.com/office/drawing/2014/main" id="{00000000-0008-0000-1100-000064000000}"/>
                </a:ext>
              </a:extLst>
            </xdr:cNvPr>
            <xdr:cNvSpPr txBox="1"/>
          </xdr:nvSpPr>
          <xdr:spPr>
            <a:xfrm>
              <a:off x="767280" y="8943129"/>
              <a:ext cx="340991" cy="7591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4000">
                  <a:solidFill>
                    <a:schemeClr val="tx1"/>
                  </a:solidFill>
                  <a:effectLst/>
                  <a:latin typeface="ＭＳ Ｐゴシック" pitchFamily="50" charset="-128"/>
                  <a:ea typeface="ＭＳ Ｐゴシック" pitchFamily="50" charset="-128"/>
                  <a:cs typeface="+mn-cs"/>
                </a:rPr>
                <a:t>(</a:t>
              </a:r>
            </a:p>
          </xdr:txBody>
        </xdr:sp>
        <xdr:sp macro="" textlink="">
          <xdr:nvSpPr>
            <xdr:cNvPr id="101" name="テキスト ボックス 100">
              <a:extLst>
                <a:ext uri="{FF2B5EF4-FFF2-40B4-BE49-F238E27FC236}">
                  <a16:creationId xmlns:a16="http://schemas.microsoft.com/office/drawing/2014/main" id="{00000000-0008-0000-1100-000065000000}"/>
                </a:ext>
              </a:extLst>
            </xdr:cNvPr>
            <xdr:cNvSpPr txBox="1"/>
          </xdr:nvSpPr>
          <xdr:spPr>
            <a:xfrm>
              <a:off x="2196970" y="8924503"/>
              <a:ext cx="299313" cy="8259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4400">
                  <a:solidFill>
                    <a:schemeClr val="tx1"/>
                  </a:solidFill>
                  <a:effectLst/>
                  <a:latin typeface="ＭＳ Ｐゴシック" pitchFamily="50" charset="-128"/>
                  <a:ea typeface="ＭＳ Ｐゴシック" pitchFamily="50" charset="-128"/>
                  <a:cs typeface="+mn-cs"/>
                </a:rPr>
                <a:t>,</a:t>
              </a:r>
              <a:endParaRPr kumimoji="1" lang="ja-JP" altLang="en-US" sz="4400"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102" name="テキスト ボックス 101">
              <a:extLst>
                <a:ext uri="{FF2B5EF4-FFF2-40B4-BE49-F238E27FC236}">
                  <a16:creationId xmlns:a16="http://schemas.microsoft.com/office/drawing/2014/main" id="{00000000-0008-0000-1100-000066000000}"/>
                </a:ext>
              </a:extLst>
            </xdr:cNvPr>
            <xdr:cNvSpPr txBox="1"/>
          </xdr:nvSpPr>
          <xdr:spPr>
            <a:xfrm>
              <a:off x="3330948" y="8905875"/>
              <a:ext cx="299313" cy="8259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4400">
                  <a:solidFill>
                    <a:schemeClr val="tx1"/>
                  </a:solidFill>
                  <a:effectLst/>
                  <a:latin typeface="ＭＳ Ｐゴシック" pitchFamily="50" charset="-128"/>
                  <a:ea typeface="ＭＳ Ｐゴシック" pitchFamily="50" charset="-128"/>
                  <a:cs typeface="+mn-cs"/>
                </a:rPr>
                <a:t>,</a:t>
              </a:r>
              <a:endParaRPr kumimoji="1" lang="ja-JP" altLang="en-US" sz="4400"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103" name="テキスト ボックス 102">
              <a:extLst>
                <a:ext uri="{FF2B5EF4-FFF2-40B4-BE49-F238E27FC236}">
                  <a16:creationId xmlns:a16="http://schemas.microsoft.com/office/drawing/2014/main" id="{00000000-0008-0000-1100-000067000000}"/>
                </a:ext>
              </a:extLst>
            </xdr:cNvPr>
            <xdr:cNvSpPr txBox="1"/>
          </xdr:nvSpPr>
          <xdr:spPr>
            <a:xfrm>
              <a:off x="391304" y="9037362"/>
              <a:ext cx="513571" cy="5537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3200">
                  <a:solidFill>
                    <a:schemeClr val="tx1"/>
                  </a:solidFill>
                  <a:effectLst/>
                  <a:latin typeface="ＭＳ Ｐゴシック" pitchFamily="50" charset="-128"/>
                  <a:ea typeface="ＭＳ Ｐゴシック" pitchFamily="50" charset="-128"/>
                  <a:cs typeface="+mn-cs"/>
                </a:rPr>
                <a:t>IF</a:t>
              </a:r>
            </a:p>
          </xdr:txBody>
        </xdr:sp>
      </xdr:grpSp>
      <xdr:sp macro="" textlink="">
        <xdr:nvSpPr>
          <xdr:cNvPr id="95" name="正方形/長方形 94">
            <a:extLst>
              <a:ext uri="{FF2B5EF4-FFF2-40B4-BE49-F238E27FC236}">
                <a16:creationId xmlns:a16="http://schemas.microsoft.com/office/drawing/2014/main" id="{00000000-0008-0000-1100-00005F000000}"/>
              </a:ext>
            </a:extLst>
          </xdr:cNvPr>
          <xdr:cNvSpPr/>
        </xdr:nvSpPr>
        <xdr:spPr>
          <a:xfrm>
            <a:off x="1093659" y="9110701"/>
            <a:ext cx="1116000" cy="45744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kumimoji="1" lang="en-US" altLang="ja-JP" sz="2000" b="1">
                <a:latin typeface="ＭＳ Ｐゴシック" pitchFamily="50" charset="-128"/>
                <a:ea typeface="ＭＳ Ｐゴシック" pitchFamily="50" charset="-128"/>
              </a:rPr>
              <a:t>A2&gt;=19</a:t>
            </a:r>
            <a:endParaRPr kumimoji="1" lang="ja-JP" altLang="en-US" sz="2000" b="1">
              <a:latin typeface="ＭＳ Ｐゴシック" pitchFamily="50" charset="-128"/>
              <a:ea typeface="ＭＳ Ｐゴシック" pitchFamily="50" charset="-128"/>
            </a:endParaRPr>
          </a:p>
        </xdr:txBody>
      </xdr:sp>
      <xdr:sp macro="" textlink="">
        <xdr:nvSpPr>
          <xdr:cNvPr id="96" name="正方形/長方形 95">
            <a:extLst>
              <a:ext uri="{FF2B5EF4-FFF2-40B4-BE49-F238E27FC236}">
                <a16:creationId xmlns:a16="http://schemas.microsoft.com/office/drawing/2014/main" id="{00000000-0008-0000-1100-000060000000}"/>
              </a:ext>
            </a:extLst>
          </xdr:cNvPr>
          <xdr:cNvSpPr/>
        </xdr:nvSpPr>
        <xdr:spPr>
          <a:xfrm>
            <a:off x="2465106" y="9110701"/>
            <a:ext cx="864000" cy="457448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kumimoji="1" lang="en-US" altLang="ja-JP" sz="1800" b="1">
                <a:latin typeface="ＭＳ Ｐゴシック" pitchFamily="50" charset="-128"/>
                <a:ea typeface="ＭＳ Ｐゴシック" pitchFamily="50" charset="-128"/>
              </a:rPr>
              <a:t>1800</a:t>
            </a:r>
            <a:endParaRPr kumimoji="1" lang="ja-JP" altLang="en-US" sz="1800" b="1">
              <a:latin typeface="ＭＳ Ｐゴシック" pitchFamily="50" charset="-128"/>
              <a:ea typeface="ＭＳ Ｐゴシック" pitchFamily="50" charset="-128"/>
            </a:endParaRPr>
          </a:p>
        </xdr:txBody>
      </xdr:sp>
      <xdr:sp macro="" textlink="">
        <xdr:nvSpPr>
          <xdr:cNvPr id="97" name="正方形/長方形 96">
            <a:extLst>
              <a:ext uri="{FF2B5EF4-FFF2-40B4-BE49-F238E27FC236}">
                <a16:creationId xmlns:a16="http://schemas.microsoft.com/office/drawing/2014/main" id="{00000000-0008-0000-1100-000061000000}"/>
              </a:ext>
            </a:extLst>
          </xdr:cNvPr>
          <xdr:cNvSpPr/>
        </xdr:nvSpPr>
        <xdr:spPr>
          <a:xfrm>
            <a:off x="3600450" y="9115425"/>
            <a:ext cx="792000" cy="457448"/>
          </a:xfrm>
          <a:prstGeom prst="rect">
            <a:avLst/>
          </a:prstGeom>
          <a:solidFill>
            <a:schemeClr val="accent6">
              <a:lumMod val="40000"/>
              <a:lumOff val="60000"/>
            </a:schemeClr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kumimoji="1" lang="en-US" altLang="ja-JP" sz="1800" b="1">
                <a:latin typeface="ＭＳ Ｐゴシック" pitchFamily="50" charset="-128"/>
                <a:ea typeface="ＭＳ Ｐゴシック" pitchFamily="50" charset="-128"/>
              </a:rPr>
              <a:t>800</a:t>
            </a:r>
            <a:endParaRPr kumimoji="1" lang="ja-JP" altLang="en-US" sz="1800" b="1">
              <a:latin typeface="ＭＳ Ｐゴシック" pitchFamily="50" charset="-128"/>
              <a:ea typeface="ＭＳ Ｐゴシック" pitchFamily="50" charset="-128"/>
            </a:endParaRPr>
          </a:p>
        </xdr:txBody>
      </xdr:sp>
    </xdr:grpSp>
    <xdr:clientData/>
  </xdr:twoCellAnchor>
  <xdr:twoCellAnchor>
    <xdr:from>
      <xdr:col>22</xdr:col>
      <xdr:colOff>85725</xdr:colOff>
      <xdr:row>66</xdr:row>
      <xdr:rowOff>168468</xdr:rowOff>
    </xdr:from>
    <xdr:to>
      <xdr:col>24</xdr:col>
      <xdr:colOff>125180</xdr:colOff>
      <xdr:row>69</xdr:row>
      <xdr:rowOff>76199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1100-000068000000}"/>
            </a:ext>
          </a:extLst>
        </xdr:cNvPr>
        <xdr:cNvSpPr txBox="1"/>
      </xdr:nvSpPr>
      <xdr:spPr>
        <a:xfrm>
          <a:off x="4486275" y="13960668"/>
          <a:ext cx="439505" cy="4506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000" b="1">
              <a:latin typeface="ＭＳ Ｐゴシック" pitchFamily="50" charset="-128"/>
              <a:ea typeface="ＭＳ Ｐゴシック" pitchFamily="50" charset="-128"/>
            </a:rPr>
            <a:t>②</a:t>
          </a:r>
        </a:p>
      </xdr:txBody>
    </xdr:sp>
    <xdr:clientData/>
  </xdr:twoCellAnchor>
  <xdr:twoCellAnchor editAs="oneCell">
    <xdr:from>
      <xdr:col>0</xdr:col>
      <xdr:colOff>85727</xdr:colOff>
      <xdr:row>105</xdr:row>
      <xdr:rowOff>85724</xdr:rowOff>
    </xdr:from>
    <xdr:to>
      <xdr:col>11</xdr:col>
      <xdr:colOff>49945</xdr:colOff>
      <xdr:row>122</xdr:row>
      <xdr:rowOff>46660</xdr:rowOff>
    </xdr:to>
    <xdr:pic>
      <xdr:nvPicPr>
        <xdr:cNvPr id="121" name="図 120">
          <a:extLst>
            <a:ext uri="{FF2B5EF4-FFF2-40B4-BE49-F238E27FC236}">
              <a16:creationId xmlns:a16="http://schemas.microsoft.com/office/drawing/2014/main" id="{00000000-0008-0000-11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7" y="23650574"/>
          <a:ext cx="2149941" cy="30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85727</xdr:colOff>
      <xdr:row>87</xdr:row>
      <xdr:rowOff>104774</xdr:rowOff>
    </xdr:from>
    <xdr:to>
      <xdr:col>11</xdr:col>
      <xdr:colOff>49946</xdr:colOff>
      <xdr:row>104</xdr:row>
      <xdr:rowOff>65710</xdr:rowOff>
    </xdr:to>
    <xdr:pic>
      <xdr:nvPicPr>
        <xdr:cNvPr id="123" name="図 122">
          <a:extLst>
            <a:ext uri="{FF2B5EF4-FFF2-40B4-BE49-F238E27FC236}">
              <a16:creationId xmlns:a16="http://schemas.microsoft.com/office/drawing/2014/main" id="{00000000-0008-0000-11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7" y="20412074"/>
          <a:ext cx="2149942" cy="3060000"/>
        </a:xfrm>
        <a:prstGeom prst="rect">
          <a:avLst/>
        </a:prstGeom>
      </xdr:spPr>
    </xdr:pic>
    <xdr:clientData/>
  </xdr:twoCellAnchor>
  <xdr:twoCellAnchor>
    <xdr:from>
      <xdr:col>20</xdr:col>
      <xdr:colOff>88122</xdr:colOff>
      <xdr:row>88</xdr:row>
      <xdr:rowOff>123824</xdr:rowOff>
    </xdr:from>
    <xdr:to>
      <xdr:col>37</xdr:col>
      <xdr:colOff>589777</xdr:colOff>
      <xdr:row>90</xdr:row>
      <xdr:rowOff>49874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00000000-0008-0000-1100-00007C000000}"/>
            </a:ext>
          </a:extLst>
        </xdr:cNvPr>
        <xdr:cNvSpPr txBox="1"/>
      </xdr:nvSpPr>
      <xdr:spPr>
        <a:xfrm>
          <a:off x="4088622" y="20612099"/>
          <a:ext cx="3902080" cy="288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Ｐゴシック" pitchFamily="50" charset="-128"/>
              <a:ea typeface="ＭＳ Ｐゴシック" pitchFamily="50" charset="-128"/>
            </a:rPr>
            <a:t>判定するセル</a:t>
          </a:r>
          <a:r>
            <a:rPr kumimoji="1" lang="ja-JP" altLang="ja-JP" sz="1050">
              <a:solidFill>
                <a:schemeClr val="dk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を指定</a:t>
          </a:r>
          <a:r>
            <a:rPr kumimoji="1" lang="ja-JP" altLang="en-US" sz="1050">
              <a:solidFill>
                <a:schemeClr val="dk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→</a:t>
          </a:r>
          <a:r>
            <a:rPr kumimoji="1" lang="ja-JP" altLang="en-US" sz="1050">
              <a:latin typeface="ＭＳ Ｐゴシック" pitchFamily="50" charset="-128"/>
              <a:ea typeface="ＭＳ Ｐゴシック" pitchFamily="50" charset="-128"/>
            </a:rPr>
            <a:t>「</a:t>
          </a:r>
          <a:r>
            <a:rPr kumimoji="1" lang="en-US" altLang="ja-JP" sz="1050">
              <a:latin typeface="ＭＳ Ｐゴシック" pitchFamily="50" charset="-128"/>
              <a:ea typeface="ＭＳ Ｐゴシック" pitchFamily="50" charset="-128"/>
            </a:rPr>
            <a:t>A2</a:t>
          </a:r>
          <a:r>
            <a:rPr kumimoji="1" lang="ja-JP" altLang="en-US" sz="1050">
              <a:latin typeface="ＭＳ Ｐゴシック" pitchFamily="50" charset="-128"/>
              <a:ea typeface="ＭＳ Ｐゴシック" pitchFamily="50" charset="-128"/>
            </a:rPr>
            <a:t>」</a:t>
          </a:r>
        </a:p>
      </xdr:txBody>
    </xdr:sp>
    <xdr:clientData/>
  </xdr:twoCellAnchor>
  <xdr:twoCellAnchor>
    <xdr:from>
      <xdr:col>20</xdr:col>
      <xdr:colOff>88122</xdr:colOff>
      <xdr:row>91</xdr:row>
      <xdr:rowOff>77117</xdr:rowOff>
    </xdr:from>
    <xdr:to>
      <xdr:col>37</xdr:col>
      <xdr:colOff>589777</xdr:colOff>
      <xdr:row>93</xdr:row>
      <xdr:rowOff>3167</xdr:rowOff>
    </xdr:to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00000000-0008-0000-1100-00007D000000}"/>
            </a:ext>
          </a:extLst>
        </xdr:cNvPr>
        <xdr:cNvSpPr txBox="1"/>
      </xdr:nvSpPr>
      <xdr:spPr>
        <a:xfrm>
          <a:off x="4088622" y="21108317"/>
          <a:ext cx="3902080" cy="288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>
              <a:latin typeface="ＭＳ Ｐゴシック" pitchFamily="50" charset="-128"/>
              <a:ea typeface="ＭＳ Ｐゴシック" pitchFamily="50" charset="-128"/>
            </a:rPr>
            <a:t>比較演算子をセット→「次と同じ　</a:t>
          </a:r>
          <a:r>
            <a:rPr kumimoji="1" lang="en-US" altLang="ja-JP" sz="1050">
              <a:latin typeface="ＭＳ Ｐゴシック" pitchFamily="50" charset="-128"/>
              <a:ea typeface="ＭＳ Ｐゴシック" pitchFamily="50" charset="-128"/>
            </a:rPr>
            <a:t>&gt;=</a:t>
          </a:r>
          <a:r>
            <a:rPr kumimoji="1" lang="ja-JP" altLang="en-US" sz="1050">
              <a:latin typeface="ＭＳ Ｐゴシック" pitchFamily="50" charset="-128"/>
              <a:ea typeface="ＭＳ Ｐゴシック" pitchFamily="50" charset="-128"/>
            </a:rPr>
            <a:t>　（次の値以上）」</a:t>
          </a:r>
        </a:p>
      </xdr:txBody>
    </xdr:sp>
    <xdr:clientData/>
  </xdr:twoCellAnchor>
  <xdr:twoCellAnchor>
    <xdr:from>
      <xdr:col>20</xdr:col>
      <xdr:colOff>88122</xdr:colOff>
      <xdr:row>96</xdr:row>
      <xdr:rowOff>164678</xdr:rowOff>
    </xdr:from>
    <xdr:to>
      <xdr:col>37</xdr:col>
      <xdr:colOff>589777</xdr:colOff>
      <xdr:row>98</xdr:row>
      <xdr:rowOff>90728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00000000-0008-0000-1100-00007E000000}"/>
            </a:ext>
          </a:extLst>
        </xdr:cNvPr>
        <xdr:cNvSpPr txBox="1"/>
      </xdr:nvSpPr>
      <xdr:spPr>
        <a:xfrm>
          <a:off x="4088622" y="22100753"/>
          <a:ext cx="3902080" cy="288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>
              <a:latin typeface="ＭＳ Ｐゴシック" pitchFamily="50" charset="-128"/>
              <a:ea typeface="ＭＳ Ｐゴシック" pitchFamily="50" charset="-128"/>
            </a:rPr>
            <a:t>条件を満たす場合に行うこと→「</a:t>
          </a:r>
          <a:r>
            <a:rPr kumimoji="1" lang="en-US" altLang="ja-JP" sz="1050">
              <a:latin typeface="ＭＳ Ｐゴシック" pitchFamily="50" charset="-128"/>
              <a:ea typeface="ＭＳ Ｐゴシック" pitchFamily="50" charset="-128"/>
            </a:rPr>
            <a:t>1000</a:t>
          </a:r>
          <a:r>
            <a:rPr kumimoji="1" lang="ja-JP" altLang="en-US" sz="1050">
              <a:latin typeface="ＭＳ Ｐゴシック" pitchFamily="50" charset="-128"/>
              <a:ea typeface="ＭＳ Ｐゴシック" pitchFamily="50" charset="-128"/>
            </a:rPr>
            <a:t>」をセット</a:t>
          </a:r>
        </a:p>
      </xdr:txBody>
    </xdr:sp>
    <xdr:clientData/>
  </xdr:twoCellAnchor>
  <xdr:twoCellAnchor>
    <xdr:from>
      <xdr:col>20</xdr:col>
      <xdr:colOff>88122</xdr:colOff>
      <xdr:row>99</xdr:row>
      <xdr:rowOff>117974</xdr:rowOff>
    </xdr:from>
    <xdr:to>
      <xdr:col>37</xdr:col>
      <xdr:colOff>589777</xdr:colOff>
      <xdr:row>103</xdr:row>
      <xdr:rowOff>123826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1100-00007F000000}"/>
            </a:ext>
          </a:extLst>
        </xdr:cNvPr>
        <xdr:cNvSpPr txBox="1"/>
      </xdr:nvSpPr>
      <xdr:spPr>
        <a:xfrm>
          <a:off x="4088622" y="22596974"/>
          <a:ext cx="3902080" cy="72975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条件を満た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さない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場合に行うこと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>
              <a:latin typeface="ＭＳ Ｐゴシック" pitchFamily="50" charset="-128"/>
              <a:ea typeface="ＭＳ Ｐゴシック" pitchFamily="50" charset="-128"/>
            </a:rPr>
            <a:t>ここでさらに</a:t>
          </a:r>
          <a:r>
            <a:rPr kumimoji="1" lang="en-US" altLang="ja-JP" sz="1050">
              <a:latin typeface="ＭＳ Ｐゴシック" pitchFamily="50" charset="-128"/>
              <a:ea typeface="ＭＳ Ｐゴシック" pitchFamily="50" charset="-128"/>
            </a:rPr>
            <a:t>IF</a:t>
          </a:r>
          <a:r>
            <a:rPr kumimoji="1" lang="ja-JP" altLang="en-US" sz="1050">
              <a:latin typeface="ＭＳ Ｐゴシック" pitchFamily="50" charset="-128"/>
              <a:ea typeface="ＭＳ Ｐゴシック" pitchFamily="50" charset="-128"/>
            </a:rPr>
            <a:t>関数を設定するので、カーソルが「</a:t>
          </a:r>
          <a:r>
            <a:rPr kumimoji="1" lang="en-US" altLang="ja-JP" sz="1050">
              <a:latin typeface="ＭＳ Ｐゴシック" pitchFamily="50" charset="-128"/>
              <a:ea typeface="ＭＳ Ｐゴシック" pitchFamily="50" charset="-128"/>
            </a:rPr>
            <a:t>ELSE</a:t>
          </a:r>
          <a:r>
            <a:rPr kumimoji="1" lang="ja-JP" altLang="en-US" sz="1050">
              <a:latin typeface="ＭＳ Ｐゴシック" pitchFamily="50" charset="-128"/>
              <a:ea typeface="ＭＳ Ｐゴシック" pitchFamily="50" charset="-128"/>
            </a:rPr>
            <a:t>」にある状態で、上部の「最近使用した関数」から「</a:t>
          </a:r>
          <a:r>
            <a:rPr kumimoji="1" lang="en-US" altLang="ja-JP" sz="1050">
              <a:latin typeface="ＭＳ Ｐゴシック" pitchFamily="50" charset="-128"/>
              <a:ea typeface="ＭＳ Ｐゴシック" pitchFamily="50" charset="-128"/>
            </a:rPr>
            <a:t>IF</a:t>
          </a:r>
          <a:r>
            <a:rPr kumimoji="1" lang="ja-JP" altLang="en-US" sz="1050">
              <a:latin typeface="ＭＳ Ｐゴシック" pitchFamily="50" charset="-128"/>
              <a:ea typeface="ＭＳ Ｐゴシック" pitchFamily="50" charset="-128"/>
            </a:rPr>
            <a:t>」をダブルクリックする。</a:t>
          </a:r>
        </a:p>
      </xdr:txBody>
    </xdr:sp>
    <xdr:clientData/>
  </xdr:twoCellAnchor>
  <xdr:twoCellAnchor>
    <xdr:from>
      <xdr:col>5</xdr:col>
      <xdr:colOff>47625</xdr:colOff>
      <xdr:row>89</xdr:row>
      <xdr:rowOff>86849</xdr:rowOff>
    </xdr:from>
    <xdr:to>
      <xdr:col>20</xdr:col>
      <xdr:colOff>88122</xdr:colOff>
      <xdr:row>100</xdr:row>
      <xdr:rowOff>0</xdr:rowOff>
    </xdr:to>
    <xdr:cxnSp macro="">
      <xdr:nvCxnSpPr>
        <xdr:cNvPr id="128" name="直線矢印コネクタ 127">
          <a:extLst>
            <a:ext uri="{FF2B5EF4-FFF2-40B4-BE49-F238E27FC236}">
              <a16:creationId xmlns:a16="http://schemas.microsoft.com/office/drawing/2014/main" id="{00000000-0008-0000-1100-000080000000}"/>
            </a:ext>
          </a:extLst>
        </xdr:cNvPr>
        <xdr:cNvCxnSpPr>
          <a:stCxn id="124" idx="1"/>
        </xdr:cNvCxnSpPr>
      </xdr:nvCxnSpPr>
      <xdr:spPr>
        <a:xfrm flipH="1">
          <a:off x="1047750" y="20756099"/>
          <a:ext cx="3040872" cy="1903876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190501</xdr:colOff>
      <xdr:row>92</xdr:row>
      <xdr:rowOff>40142</xdr:rowOff>
    </xdr:from>
    <xdr:to>
      <xdr:col>20</xdr:col>
      <xdr:colOff>88122</xdr:colOff>
      <xdr:row>100</xdr:row>
      <xdr:rowOff>123825</xdr:rowOff>
    </xdr:to>
    <xdr:cxnSp macro="">
      <xdr:nvCxnSpPr>
        <xdr:cNvPr id="129" name="直線矢印コネクタ 128">
          <a:extLst>
            <a:ext uri="{FF2B5EF4-FFF2-40B4-BE49-F238E27FC236}">
              <a16:creationId xmlns:a16="http://schemas.microsoft.com/office/drawing/2014/main" id="{00000000-0008-0000-1100-000081000000}"/>
            </a:ext>
          </a:extLst>
        </xdr:cNvPr>
        <xdr:cNvCxnSpPr>
          <a:stCxn id="125" idx="1"/>
        </xdr:cNvCxnSpPr>
      </xdr:nvCxnSpPr>
      <xdr:spPr>
        <a:xfrm flipH="1">
          <a:off x="1190626" y="21252317"/>
          <a:ext cx="2897996" cy="153148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97</xdr:row>
      <xdr:rowOff>127703</xdr:rowOff>
    </xdr:from>
    <xdr:to>
      <xdr:col>20</xdr:col>
      <xdr:colOff>88122</xdr:colOff>
      <xdr:row>101</xdr:row>
      <xdr:rowOff>171450</xdr:rowOff>
    </xdr:to>
    <xdr:cxnSp macro="">
      <xdr:nvCxnSpPr>
        <xdr:cNvPr id="130" name="直線矢印コネクタ 129">
          <a:extLst>
            <a:ext uri="{FF2B5EF4-FFF2-40B4-BE49-F238E27FC236}">
              <a16:creationId xmlns:a16="http://schemas.microsoft.com/office/drawing/2014/main" id="{00000000-0008-0000-1100-000082000000}"/>
            </a:ext>
          </a:extLst>
        </xdr:cNvPr>
        <xdr:cNvCxnSpPr>
          <a:stCxn id="126" idx="1"/>
        </xdr:cNvCxnSpPr>
      </xdr:nvCxnSpPr>
      <xdr:spPr>
        <a:xfrm flipH="1">
          <a:off x="1028700" y="22244753"/>
          <a:ext cx="3059922" cy="767647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101</xdr:row>
      <xdr:rowOff>120900</xdr:rowOff>
    </xdr:from>
    <xdr:to>
      <xdr:col>20</xdr:col>
      <xdr:colOff>88122</xdr:colOff>
      <xdr:row>102</xdr:row>
      <xdr:rowOff>114300</xdr:rowOff>
    </xdr:to>
    <xdr:cxnSp macro="">
      <xdr:nvCxnSpPr>
        <xdr:cNvPr id="131" name="直線矢印コネクタ 130">
          <a:extLst>
            <a:ext uri="{FF2B5EF4-FFF2-40B4-BE49-F238E27FC236}">
              <a16:creationId xmlns:a16="http://schemas.microsoft.com/office/drawing/2014/main" id="{00000000-0008-0000-1100-000083000000}"/>
            </a:ext>
          </a:extLst>
        </xdr:cNvPr>
        <xdr:cNvCxnSpPr>
          <a:stCxn id="127" idx="1"/>
        </xdr:cNvCxnSpPr>
      </xdr:nvCxnSpPr>
      <xdr:spPr>
        <a:xfrm flipH="1">
          <a:off x="1028700" y="22961850"/>
          <a:ext cx="3059922" cy="174375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88122</xdr:colOff>
      <xdr:row>94</xdr:row>
      <xdr:rowOff>30410</xdr:rowOff>
    </xdr:from>
    <xdr:to>
      <xdr:col>37</xdr:col>
      <xdr:colOff>589777</xdr:colOff>
      <xdr:row>95</xdr:row>
      <xdr:rowOff>137435</xdr:rowOff>
    </xdr:to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00000000-0008-0000-1100-000084000000}"/>
            </a:ext>
          </a:extLst>
        </xdr:cNvPr>
        <xdr:cNvSpPr txBox="1"/>
      </xdr:nvSpPr>
      <xdr:spPr>
        <a:xfrm>
          <a:off x="4088622" y="21604535"/>
          <a:ext cx="3902080" cy="288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>
              <a:latin typeface="ＭＳ Ｐゴシック" pitchFamily="50" charset="-128"/>
              <a:ea typeface="ＭＳ Ｐゴシック" pitchFamily="50" charset="-128"/>
            </a:rPr>
            <a:t>比較する値をセット→「</a:t>
          </a:r>
          <a:r>
            <a:rPr kumimoji="1" lang="en-US" altLang="ja-JP" sz="1050">
              <a:latin typeface="ＭＳ Ｐゴシック" pitchFamily="50" charset="-128"/>
              <a:ea typeface="ＭＳ Ｐゴシック" pitchFamily="50" charset="-128"/>
            </a:rPr>
            <a:t>60</a:t>
          </a:r>
          <a:r>
            <a:rPr kumimoji="1" lang="ja-JP" altLang="en-US" sz="1050">
              <a:latin typeface="ＭＳ Ｐゴシック" pitchFamily="50" charset="-128"/>
              <a:ea typeface="ＭＳ Ｐゴシック" pitchFamily="50" charset="-128"/>
            </a:rPr>
            <a:t>」</a:t>
          </a:r>
        </a:p>
      </xdr:txBody>
    </xdr:sp>
    <xdr:clientData/>
  </xdr:twoCellAnchor>
  <xdr:twoCellAnchor>
    <xdr:from>
      <xdr:col>5</xdr:col>
      <xdr:colOff>85725</xdr:colOff>
      <xdr:row>94</xdr:row>
      <xdr:rowOff>174410</xdr:rowOff>
    </xdr:from>
    <xdr:to>
      <xdr:col>20</xdr:col>
      <xdr:colOff>88122</xdr:colOff>
      <xdr:row>101</xdr:row>
      <xdr:rowOff>57150</xdr:rowOff>
    </xdr:to>
    <xdr:cxnSp macro="">
      <xdr:nvCxnSpPr>
        <xdr:cNvPr id="133" name="直線矢印コネクタ 132">
          <a:extLst>
            <a:ext uri="{FF2B5EF4-FFF2-40B4-BE49-F238E27FC236}">
              <a16:creationId xmlns:a16="http://schemas.microsoft.com/office/drawing/2014/main" id="{00000000-0008-0000-1100-000085000000}"/>
            </a:ext>
          </a:extLst>
        </xdr:cNvPr>
        <xdr:cNvCxnSpPr>
          <a:stCxn id="132" idx="1"/>
        </xdr:cNvCxnSpPr>
      </xdr:nvCxnSpPr>
      <xdr:spPr>
        <a:xfrm flipH="1">
          <a:off x="1085850" y="21748535"/>
          <a:ext cx="3002772" cy="1149565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97647</xdr:colOff>
      <xdr:row>107</xdr:row>
      <xdr:rowOff>95250</xdr:rowOff>
    </xdr:from>
    <xdr:to>
      <xdr:col>37</xdr:col>
      <xdr:colOff>599302</xdr:colOff>
      <xdr:row>109</xdr:row>
      <xdr:rowOff>21300</xdr:rowOff>
    </xdr:to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00000000-0008-0000-1100-000090000000}"/>
            </a:ext>
          </a:extLst>
        </xdr:cNvPr>
        <xdr:cNvSpPr txBox="1"/>
      </xdr:nvSpPr>
      <xdr:spPr>
        <a:xfrm>
          <a:off x="4098147" y="24022050"/>
          <a:ext cx="3902080" cy="288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Ｐゴシック" pitchFamily="50" charset="-128"/>
              <a:ea typeface="ＭＳ Ｐゴシック" pitchFamily="50" charset="-128"/>
            </a:rPr>
            <a:t>判定するセル</a:t>
          </a:r>
          <a:r>
            <a:rPr kumimoji="1" lang="ja-JP" altLang="ja-JP" sz="1050">
              <a:solidFill>
                <a:schemeClr val="dk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を指定</a:t>
          </a:r>
          <a:r>
            <a:rPr kumimoji="1" lang="ja-JP" altLang="en-US" sz="1050">
              <a:solidFill>
                <a:schemeClr val="dk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→</a:t>
          </a:r>
          <a:r>
            <a:rPr kumimoji="1" lang="ja-JP" altLang="en-US" sz="1050">
              <a:latin typeface="ＭＳ Ｐゴシック" pitchFamily="50" charset="-128"/>
              <a:ea typeface="ＭＳ Ｐゴシック" pitchFamily="50" charset="-128"/>
            </a:rPr>
            <a:t>「</a:t>
          </a:r>
          <a:r>
            <a:rPr kumimoji="1" lang="en-US" altLang="ja-JP" sz="1050">
              <a:latin typeface="ＭＳ Ｐゴシック" pitchFamily="50" charset="-128"/>
              <a:ea typeface="ＭＳ Ｐゴシック" pitchFamily="50" charset="-128"/>
            </a:rPr>
            <a:t>A2</a:t>
          </a:r>
          <a:r>
            <a:rPr kumimoji="1" lang="ja-JP" altLang="en-US" sz="1050">
              <a:latin typeface="ＭＳ Ｐゴシック" pitchFamily="50" charset="-128"/>
              <a:ea typeface="ＭＳ Ｐゴシック" pitchFamily="50" charset="-128"/>
            </a:rPr>
            <a:t>」</a:t>
          </a:r>
        </a:p>
      </xdr:txBody>
    </xdr:sp>
    <xdr:clientData/>
  </xdr:twoCellAnchor>
  <xdr:twoCellAnchor>
    <xdr:from>
      <xdr:col>20</xdr:col>
      <xdr:colOff>97647</xdr:colOff>
      <xdr:row>110</xdr:row>
      <xdr:rowOff>48543</xdr:rowOff>
    </xdr:from>
    <xdr:to>
      <xdr:col>37</xdr:col>
      <xdr:colOff>599302</xdr:colOff>
      <xdr:row>111</xdr:row>
      <xdr:rowOff>155568</xdr:rowOff>
    </xdr:to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00000000-0008-0000-1100-000091000000}"/>
            </a:ext>
          </a:extLst>
        </xdr:cNvPr>
        <xdr:cNvSpPr txBox="1"/>
      </xdr:nvSpPr>
      <xdr:spPr>
        <a:xfrm>
          <a:off x="4098147" y="24518268"/>
          <a:ext cx="3902080" cy="288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>
              <a:latin typeface="ＭＳ Ｐゴシック" pitchFamily="50" charset="-128"/>
              <a:ea typeface="ＭＳ Ｐゴシック" pitchFamily="50" charset="-128"/>
            </a:rPr>
            <a:t>比較演算子をセット→「次と同じ　</a:t>
          </a:r>
          <a:r>
            <a:rPr kumimoji="1" lang="en-US" altLang="ja-JP" sz="1050">
              <a:latin typeface="ＭＳ Ｐゴシック" pitchFamily="50" charset="-128"/>
              <a:ea typeface="ＭＳ Ｐゴシック" pitchFamily="50" charset="-128"/>
            </a:rPr>
            <a:t>&gt;=</a:t>
          </a:r>
          <a:r>
            <a:rPr kumimoji="1" lang="ja-JP" altLang="en-US" sz="1050">
              <a:latin typeface="ＭＳ Ｐゴシック" pitchFamily="50" charset="-128"/>
              <a:ea typeface="ＭＳ Ｐゴシック" pitchFamily="50" charset="-128"/>
            </a:rPr>
            <a:t>　（次の値以上）」</a:t>
          </a:r>
        </a:p>
      </xdr:txBody>
    </xdr:sp>
    <xdr:clientData/>
  </xdr:twoCellAnchor>
  <xdr:twoCellAnchor>
    <xdr:from>
      <xdr:col>20</xdr:col>
      <xdr:colOff>97647</xdr:colOff>
      <xdr:row>115</xdr:row>
      <xdr:rowOff>136104</xdr:rowOff>
    </xdr:from>
    <xdr:to>
      <xdr:col>37</xdr:col>
      <xdr:colOff>599302</xdr:colOff>
      <xdr:row>117</xdr:row>
      <xdr:rowOff>62154</xdr:rowOff>
    </xdr:to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00000000-0008-0000-1100-000092000000}"/>
            </a:ext>
          </a:extLst>
        </xdr:cNvPr>
        <xdr:cNvSpPr txBox="1"/>
      </xdr:nvSpPr>
      <xdr:spPr>
        <a:xfrm>
          <a:off x="4098147" y="25510704"/>
          <a:ext cx="3902080" cy="288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>
              <a:latin typeface="ＭＳ Ｐゴシック" pitchFamily="50" charset="-128"/>
              <a:ea typeface="ＭＳ Ｐゴシック" pitchFamily="50" charset="-128"/>
            </a:rPr>
            <a:t>条件を満たす場合に行うこと→「</a:t>
          </a:r>
          <a:r>
            <a:rPr kumimoji="1" lang="en-US" altLang="ja-JP" sz="1050">
              <a:latin typeface="ＭＳ Ｐゴシック" pitchFamily="50" charset="-128"/>
              <a:ea typeface="ＭＳ Ｐゴシック" pitchFamily="50" charset="-128"/>
            </a:rPr>
            <a:t>1800</a:t>
          </a:r>
          <a:r>
            <a:rPr kumimoji="1" lang="ja-JP" altLang="en-US" sz="1050">
              <a:latin typeface="ＭＳ Ｐゴシック" pitchFamily="50" charset="-128"/>
              <a:ea typeface="ＭＳ Ｐゴシック" pitchFamily="50" charset="-128"/>
            </a:rPr>
            <a:t>」をセット</a:t>
          </a:r>
        </a:p>
      </xdr:txBody>
    </xdr:sp>
    <xdr:clientData/>
  </xdr:twoCellAnchor>
  <xdr:twoCellAnchor>
    <xdr:from>
      <xdr:col>20</xdr:col>
      <xdr:colOff>97647</xdr:colOff>
      <xdr:row>118</xdr:row>
      <xdr:rowOff>89399</xdr:rowOff>
    </xdr:from>
    <xdr:to>
      <xdr:col>37</xdr:col>
      <xdr:colOff>599302</xdr:colOff>
      <xdr:row>120</xdr:row>
      <xdr:rowOff>15449</xdr:rowOff>
    </xdr:to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00000000-0008-0000-1100-000093000000}"/>
            </a:ext>
          </a:extLst>
        </xdr:cNvPr>
        <xdr:cNvSpPr txBox="1"/>
      </xdr:nvSpPr>
      <xdr:spPr>
        <a:xfrm>
          <a:off x="4098147" y="26006924"/>
          <a:ext cx="3902080" cy="288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条件を満た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さない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場合に行うこと→「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」をセット</a:t>
          </a:r>
          <a:endParaRPr lang="ja-JP" altLang="ja-JP">
            <a:effectLst/>
          </a:endParaRPr>
        </a:p>
      </xdr:txBody>
    </xdr:sp>
    <xdr:clientData/>
  </xdr:twoCellAnchor>
  <xdr:twoCellAnchor>
    <xdr:from>
      <xdr:col>5</xdr:col>
      <xdr:colOff>57150</xdr:colOff>
      <xdr:row>108</xdr:row>
      <xdr:rowOff>58275</xdr:rowOff>
    </xdr:from>
    <xdr:to>
      <xdr:col>20</xdr:col>
      <xdr:colOff>97647</xdr:colOff>
      <xdr:row>117</xdr:row>
      <xdr:rowOff>161925</xdr:rowOff>
    </xdr:to>
    <xdr:cxnSp macro="">
      <xdr:nvCxnSpPr>
        <xdr:cNvPr id="148" name="直線矢印コネクタ 147">
          <a:extLst>
            <a:ext uri="{FF2B5EF4-FFF2-40B4-BE49-F238E27FC236}">
              <a16:creationId xmlns:a16="http://schemas.microsoft.com/office/drawing/2014/main" id="{00000000-0008-0000-1100-000094000000}"/>
            </a:ext>
          </a:extLst>
        </xdr:cNvPr>
        <xdr:cNvCxnSpPr>
          <a:stCxn id="144" idx="1"/>
        </xdr:cNvCxnSpPr>
      </xdr:nvCxnSpPr>
      <xdr:spPr>
        <a:xfrm flipH="1">
          <a:off x="1057275" y="24166050"/>
          <a:ext cx="3040872" cy="1732425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111</xdr:row>
      <xdr:rowOff>11568</xdr:rowOff>
    </xdr:from>
    <xdr:to>
      <xdr:col>20</xdr:col>
      <xdr:colOff>97647</xdr:colOff>
      <xdr:row>118</xdr:row>
      <xdr:rowOff>95250</xdr:rowOff>
    </xdr:to>
    <xdr:cxnSp macro="">
      <xdr:nvCxnSpPr>
        <xdr:cNvPr id="149" name="直線矢印コネクタ 148">
          <a:extLst>
            <a:ext uri="{FF2B5EF4-FFF2-40B4-BE49-F238E27FC236}">
              <a16:creationId xmlns:a16="http://schemas.microsoft.com/office/drawing/2014/main" id="{00000000-0008-0000-1100-000095000000}"/>
            </a:ext>
          </a:extLst>
        </xdr:cNvPr>
        <xdr:cNvCxnSpPr>
          <a:stCxn id="145" idx="1"/>
        </xdr:cNvCxnSpPr>
      </xdr:nvCxnSpPr>
      <xdr:spPr>
        <a:xfrm flipH="1">
          <a:off x="1209675" y="24662268"/>
          <a:ext cx="2888472" cy="1350507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116</xdr:row>
      <xdr:rowOff>99129</xdr:rowOff>
    </xdr:from>
    <xdr:to>
      <xdr:col>20</xdr:col>
      <xdr:colOff>97647</xdr:colOff>
      <xdr:row>119</xdr:row>
      <xdr:rowOff>171450</xdr:rowOff>
    </xdr:to>
    <xdr:cxnSp macro="">
      <xdr:nvCxnSpPr>
        <xdr:cNvPr id="150" name="直線矢印コネクタ 149">
          <a:extLst>
            <a:ext uri="{FF2B5EF4-FFF2-40B4-BE49-F238E27FC236}">
              <a16:creationId xmlns:a16="http://schemas.microsoft.com/office/drawing/2014/main" id="{00000000-0008-0000-1100-000096000000}"/>
            </a:ext>
          </a:extLst>
        </xdr:cNvPr>
        <xdr:cNvCxnSpPr>
          <a:stCxn id="146" idx="1"/>
        </xdr:cNvCxnSpPr>
      </xdr:nvCxnSpPr>
      <xdr:spPr>
        <a:xfrm flipH="1">
          <a:off x="1047750" y="25654704"/>
          <a:ext cx="3050397" cy="615246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119</xdr:row>
      <xdr:rowOff>52424</xdr:rowOff>
    </xdr:from>
    <xdr:to>
      <xdr:col>20</xdr:col>
      <xdr:colOff>97647</xdr:colOff>
      <xdr:row>120</xdr:row>
      <xdr:rowOff>95250</xdr:rowOff>
    </xdr:to>
    <xdr:cxnSp macro="">
      <xdr:nvCxnSpPr>
        <xdr:cNvPr id="151" name="直線矢印コネクタ 150">
          <a:extLst>
            <a:ext uri="{FF2B5EF4-FFF2-40B4-BE49-F238E27FC236}">
              <a16:creationId xmlns:a16="http://schemas.microsoft.com/office/drawing/2014/main" id="{00000000-0008-0000-1100-000097000000}"/>
            </a:ext>
          </a:extLst>
        </xdr:cNvPr>
        <xdr:cNvCxnSpPr>
          <a:stCxn id="147" idx="1"/>
        </xdr:cNvCxnSpPr>
      </xdr:nvCxnSpPr>
      <xdr:spPr>
        <a:xfrm flipH="1">
          <a:off x="1057275" y="26150924"/>
          <a:ext cx="3040872" cy="223801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97647</xdr:colOff>
      <xdr:row>113</xdr:row>
      <xdr:rowOff>1836</xdr:rowOff>
    </xdr:from>
    <xdr:to>
      <xdr:col>37</xdr:col>
      <xdr:colOff>599302</xdr:colOff>
      <xdr:row>114</xdr:row>
      <xdr:rowOff>108861</xdr:rowOff>
    </xdr:to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00000000-0008-0000-1100-000098000000}"/>
            </a:ext>
          </a:extLst>
        </xdr:cNvPr>
        <xdr:cNvSpPr txBox="1"/>
      </xdr:nvSpPr>
      <xdr:spPr>
        <a:xfrm>
          <a:off x="4098147" y="25014486"/>
          <a:ext cx="3902080" cy="288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>
              <a:latin typeface="ＭＳ Ｐゴシック" pitchFamily="50" charset="-128"/>
              <a:ea typeface="ＭＳ Ｐゴシック" pitchFamily="50" charset="-128"/>
            </a:rPr>
            <a:t>比較する値をセット→「</a:t>
          </a:r>
          <a:r>
            <a:rPr kumimoji="1" lang="en-US" altLang="ja-JP" sz="1050">
              <a:latin typeface="ＭＳ Ｐゴシック" pitchFamily="50" charset="-128"/>
              <a:ea typeface="ＭＳ Ｐゴシック" pitchFamily="50" charset="-128"/>
            </a:rPr>
            <a:t>19</a:t>
          </a:r>
          <a:r>
            <a:rPr kumimoji="1" lang="ja-JP" altLang="en-US" sz="1050">
              <a:latin typeface="ＭＳ Ｐゴシック" pitchFamily="50" charset="-128"/>
              <a:ea typeface="ＭＳ Ｐゴシック" pitchFamily="50" charset="-128"/>
            </a:rPr>
            <a:t>」</a:t>
          </a:r>
        </a:p>
      </xdr:txBody>
    </xdr:sp>
    <xdr:clientData/>
  </xdr:twoCellAnchor>
  <xdr:twoCellAnchor>
    <xdr:from>
      <xdr:col>5</xdr:col>
      <xdr:colOff>57150</xdr:colOff>
      <xdr:row>113</xdr:row>
      <xdr:rowOff>145836</xdr:rowOff>
    </xdr:from>
    <xdr:to>
      <xdr:col>20</xdr:col>
      <xdr:colOff>97647</xdr:colOff>
      <xdr:row>119</xdr:row>
      <xdr:rowOff>38100</xdr:rowOff>
    </xdr:to>
    <xdr:cxnSp macro="">
      <xdr:nvCxnSpPr>
        <xdr:cNvPr id="153" name="直線矢印コネクタ 152">
          <a:extLst>
            <a:ext uri="{FF2B5EF4-FFF2-40B4-BE49-F238E27FC236}">
              <a16:creationId xmlns:a16="http://schemas.microsoft.com/office/drawing/2014/main" id="{00000000-0008-0000-1100-000099000000}"/>
            </a:ext>
          </a:extLst>
        </xdr:cNvPr>
        <xdr:cNvCxnSpPr>
          <a:stCxn id="152" idx="1"/>
        </xdr:cNvCxnSpPr>
      </xdr:nvCxnSpPr>
      <xdr:spPr>
        <a:xfrm flipH="1">
          <a:off x="1057275" y="25158486"/>
          <a:ext cx="3040872" cy="978114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104</xdr:row>
      <xdr:rowOff>66675</xdr:rowOff>
    </xdr:from>
    <xdr:to>
      <xdr:col>22</xdr:col>
      <xdr:colOff>133350</xdr:colOff>
      <xdr:row>107</xdr:row>
      <xdr:rowOff>19050</xdr:rowOff>
    </xdr:to>
    <xdr:sp macro="" textlink="">
      <xdr:nvSpPr>
        <xdr:cNvPr id="160" name="下矢印 159">
          <a:extLst>
            <a:ext uri="{FF2B5EF4-FFF2-40B4-BE49-F238E27FC236}">
              <a16:creationId xmlns:a16="http://schemas.microsoft.com/office/drawing/2014/main" id="{00000000-0008-0000-1100-0000A0000000}"/>
            </a:ext>
          </a:extLst>
        </xdr:cNvPr>
        <xdr:cNvSpPr/>
      </xdr:nvSpPr>
      <xdr:spPr>
        <a:xfrm>
          <a:off x="4029075" y="23450550"/>
          <a:ext cx="504825" cy="495300"/>
        </a:xfrm>
        <a:prstGeom prst="downArrow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11922</xdr:colOff>
      <xdr:row>104</xdr:row>
      <xdr:rowOff>152400</xdr:rowOff>
    </xdr:from>
    <xdr:to>
      <xdr:col>37</xdr:col>
      <xdr:colOff>533400</xdr:colOff>
      <xdr:row>106</xdr:row>
      <xdr:rowOff>78450</xdr:rowOff>
    </xdr:to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00000000-0008-0000-1100-0000A1000000}"/>
            </a:ext>
          </a:extLst>
        </xdr:cNvPr>
        <xdr:cNvSpPr txBox="1"/>
      </xdr:nvSpPr>
      <xdr:spPr>
        <a:xfrm>
          <a:off x="4612497" y="23536275"/>
          <a:ext cx="3321828" cy="28800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Ｐゴシック" pitchFamily="50" charset="-128"/>
              <a:ea typeface="ＭＳ Ｐゴシック" pitchFamily="50" charset="-128"/>
            </a:rPr>
            <a:t>続けて以下の設定を行う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85725</xdr:rowOff>
        </xdr:from>
        <xdr:to>
          <xdr:col>13</xdr:col>
          <xdr:colOff>81227</xdr:colOff>
          <xdr:row>14</xdr:row>
          <xdr:rowOff>11113</xdr:rowOff>
        </xdr:to>
        <xdr:pic>
          <xdr:nvPicPr>
            <xdr:cNvPr id="107" name="図 106">
              <a:extLst>
                <a:ext uri="{FF2B5EF4-FFF2-40B4-BE49-F238E27FC236}">
                  <a16:creationId xmlns:a16="http://schemas.microsoft.com/office/drawing/2014/main" id="{00000000-0008-0000-1100-00006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料金(データ)'!#REF!" spid="_x0000_s5336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r="4232" b="6956"/>
            <a:stretch>
              <a:fillRect/>
            </a:stretch>
          </xdr:blipFill>
          <xdr:spPr bwMode="auto">
            <a:xfrm>
              <a:off x="419100" y="1533525"/>
              <a:ext cx="2247900" cy="10191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9</xdr:col>
      <xdr:colOff>104775</xdr:colOff>
      <xdr:row>25</xdr:row>
      <xdr:rowOff>19050</xdr:rowOff>
    </xdr:from>
    <xdr:to>
      <xdr:col>17</xdr:col>
      <xdr:colOff>47625</xdr:colOff>
      <xdr:row>26</xdr:row>
      <xdr:rowOff>38100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1100-00006D000000}"/>
            </a:ext>
          </a:extLst>
        </xdr:cNvPr>
        <xdr:cNvCxnSpPr/>
      </xdr:nvCxnSpPr>
      <xdr:spPr>
        <a:xfrm>
          <a:off x="1905000" y="4724400"/>
          <a:ext cx="1543050" cy="200025"/>
        </a:xfrm>
        <a:prstGeom prst="line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21</xdr:row>
      <xdr:rowOff>123825</xdr:rowOff>
    </xdr:from>
    <xdr:to>
      <xdr:col>10</xdr:col>
      <xdr:colOff>62533</xdr:colOff>
      <xdr:row>26</xdr:row>
      <xdr:rowOff>28575</xdr:rowOff>
    </xdr:to>
    <xdr:sp macro="" textlink="">
      <xdr:nvSpPr>
        <xdr:cNvPr id="108" name="フローチャート : 代替処理 107">
          <a:extLst>
            <a:ext uri="{FF2B5EF4-FFF2-40B4-BE49-F238E27FC236}">
              <a16:creationId xmlns:a16="http://schemas.microsoft.com/office/drawing/2014/main" id="{00000000-0008-0000-1100-00006C000000}"/>
            </a:ext>
          </a:extLst>
        </xdr:cNvPr>
        <xdr:cNvSpPr/>
      </xdr:nvSpPr>
      <xdr:spPr>
        <a:xfrm>
          <a:off x="238125" y="4286250"/>
          <a:ext cx="1634158" cy="809625"/>
        </a:xfrm>
        <a:prstGeom prst="flowChartAlternateProcess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＜条件１＞</a:t>
          </a:r>
          <a:endParaRPr kumimoji="1" lang="en-US" altLang="ja-JP" sz="1200" b="0">
            <a:solidFill>
              <a:schemeClr val="dk1"/>
            </a:solidFill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年齢が６０歳以上</a:t>
          </a:r>
          <a:r>
            <a:rPr kumimoji="1" lang="ja-JP" altLang="en-US" sz="1200" b="0">
              <a:solidFill>
                <a:schemeClr val="dk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？</a:t>
          </a:r>
          <a:endParaRPr lang="ja-JP" altLang="ja-JP" sz="1200" b="0">
            <a:effectLst/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10</xdr:col>
      <xdr:colOff>19050</xdr:colOff>
      <xdr:row>39</xdr:row>
      <xdr:rowOff>180108</xdr:rowOff>
    </xdr:from>
    <xdr:to>
      <xdr:col>17</xdr:col>
      <xdr:colOff>11246</xdr:colOff>
      <xdr:row>41</xdr:row>
      <xdr:rowOff>19050</xdr:rowOff>
    </xdr:to>
    <xdr:cxnSp macro="">
      <xdr:nvCxnSpPr>
        <xdr:cNvPr id="114" name="直線コネクタ 113">
          <a:extLst>
            <a:ext uri="{FF2B5EF4-FFF2-40B4-BE49-F238E27FC236}">
              <a16:creationId xmlns:a16="http://schemas.microsoft.com/office/drawing/2014/main" id="{00000000-0008-0000-1100-000072000000}"/>
            </a:ext>
          </a:extLst>
        </xdr:cNvPr>
        <xdr:cNvCxnSpPr>
          <a:endCxn id="54" idx="1"/>
        </xdr:cNvCxnSpPr>
      </xdr:nvCxnSpPr>
      <xdr:spPr>
        <a:xfrm flipV="1">
          <a:off x="2019300" y="7238133"/>
          <a:ext cx="1392371" cy="200892"/>
        </a:xfrm>
        <a:prstGeom prst="line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43</xdr:row>
      <xdr:rowOff>0</xdr:rowOff>
    </xdr:from>
    <xdr:to>
      <xdr:col>17</xdr:col>
      <xdr:colOff>30296</xdr:colOff>
      <xdr:row>43</xdr:row>
      <xdr:rowOff>170583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00000000-0008-0000-1100-000074000000}"/>
            </a:ext>
          </a:extLst>
        </xdr:cNvPr>
        <xdr:cNvCxnSpPr>
          <a:endCxn id="52" idx="1"/>
        </xdr:cNvCxnSpPr>
      </xdr:nvCxnSpPr>
      <xdr:spPr>
        <a:xfrm>
          <a:off x="2038350" y="7781925"/>
          <a:ext cx="1392371" cy="170583"/>
        </a:xfrm>
        <a:prstGeom prst="line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39</xdr:row>
      <xdr:rowOff>161925</xdr:rowOff>
    </xdr:from>
    <xdr:to>
      <xdr:col>10</xdr:col>
      <xdr:colOff>72058</xdr:colOff>
      <xdr:row>44</xdr:row>
      <xdr:rowOff>66675</xdr:rowOff>
    </xdr:to>
    <xdr:sp macro="" textlink="">
      <xdr:nvSpPr>
        <xdr:cNvPr id="112" name="フローチャート : 代替処理 111">
          <a:extLst>
            <a:ext uri="{FF2B5EF4-FFF2-40B4-BE49-F238E27FC236}">
              <a16:creationId xmlns:a16="http://schemas.microsoft.com/office/drawing/2014/main" id="{00000000-0008-0000-1100-000070000000}"/>
            </a:ext>
          </a:extLst>
        </xdr:cNvPr>
        <xdr:cNvSpPr/>
      </xdr:nvSpPr>
      <xdr:spPr>
        <a:xfrm>
          <a:off x="247650" y="7219950"/>
          <a:ext cx="1634158" cy="809625"/>
        </a:xfrm>
        <a:prstGeom prst="flowChartAlternate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＜条件２＞</a:t>
          </a:r>
          <a:endParaRPr kumimoji="1" lang="en-US" altLang="ja-JP" sz="1200" b="0">
            <a:solidFill>
              <a:schemeClr val="dk1"/>
            </a:solidFill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年齢が１９歳以上</a:t>
          </a:r>
          <a:r>
            <a:rPr kumimoji="1" lang="ja-JP" altLang="en-US" sz="1200" b="0">
              <a:solidFill>
                <a:schemeClr val="dk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？</a:t>
          </a:r>
          <a:endParaRPr lang="ja-JP" altLang="ja-JP" sz="1200" b="0">
            <a:effectLst/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</xdr:col>
      <xdr:colOff>100919</xdr:colOff>
      <xdr:row>54</xdr:row>
      <xdr:rowOff>102485</xdr:rowOff>
    </xdr:from>
    <xdr:to>
      <xdr:col>38</xdr:col>
      <xdr:colOff>503539</xdr:colOff>
      <xdr:row>63</xdr:row>
      <xdr:rowOff>124088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GrpSpPr/>
      </xdr:nvGrpSpPr>
      <xdr:grpSpPr>
        <a:xfrm>
          <a:off x="303325" y="9746548"/>
          <a:ext cx="8355995" cy="1628946"/>
          <a:chOff x="301677" y="11503910"/>
          <a:chExt cx="8325706" cy="1650378"/>
        </a:xfrm>
      </xdr:grpSpPr>
      <xdr:sp macro="" textlink="">
        <xdr:nvSpPr>
          <xdr:cNvPr id="4" name="フローチャート : 代替処理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685590" y="11546713"/>
            <a:ext cx="1406480" cy="374248"/>
          </a:xfrm>
          <a:prstGeom prst="flowChartAlternateProcess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600">
                <a:latin typeface="ＭＳ Ｐゴシック" pitchFamily="50" charset="-128"/>
                <a:ea typeface="ＭＳ Ｐゴシック" pitchFamily="50" charset="-128"/>
              </a:rPr>
              <a:t>１，０００円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 txBox="1"/>
        </xdr:nvSpPr>
        <xdr:spPr>
          <a:xfrm>
            <a:off x="2182471" y="11503910"/>
            <a:ext cx="1877781" cy="2866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>
                <a:latin typeface="ＭＳ Ｐゴシック" pitchFamily="50" charset="-128"/>
                <a:ea typeface="ＭＳ Ｐゴシック" pitchFamily="50" charset="-128"/>
              </a:rPr>
              <a:t>はい（６０歳以上）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 txBox="1"/>
        </xdr:nvSpPr>
        <xdr:spPr>
          <a:xfrm>
            <a:off x="2161711" y="12532908"/>
            <a:ext cx="2020905" cy="2866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>
                <a:latin typeface="ＭＳ Ｐゴシック" pitchFamily="50" charset="-128"/>
                <a:ea typeface="ＭＳ Ｐゴシック" pitchFamily="50" charset="-128"/>
              </a:rPr>
              <a:t>いいえ（６０歳未満）</a:t>
            </a: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1100-000017000000}"/>
              </a:ext>
            </a:extLst>
          </xdr:cNvPr>
          <xdr:cNvSpPr txBox="1"/>
        </xdr:nvSpPr>
        <xdr:spPr>
          <a:xfrm>
            <a:off x="5376053" y="11972925"/>
            <a:ext cx="2429874" cy="4572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kumimoji="1" lang="ja-JP" altLang="en-US" sz="1100">
                <a:latin typeface="ＭＳ Ｐゴシック" pitchFamily="50" charset="-128"/>
                <a:ea typeface="ＭＳ Ｐゴシック" pitchFamily="50" charset="-128"/>
              </a:rPr>
              <a:t>はい（１９歳から５９歳まで）</a:t>
            </a:r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1100-000018000000}"/>
              </a:ext>
            </a:extLst>
          </xdr:cNvPr>
          <xdr:cNvSpPr txBox="1"/>
        </xdr:nvSpPr>
        <xdr:spPr>
          <a:xfrm>
            <a:off x="5441101" y="12867658"/>
            <a:ext cx="1477979" cy="2866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>
                <a:latin typeface="ＭＳ Ｐゴシック" pitchFamily="50" charset="-128"/>
                <a:ea typeface="ＭＳ Ｐゴシック" pitchFamily="50" charset="-128"/>
              </a:rPr>
              <a:t>いいえ（１９歳未満）</a:t>
            </a:r>
          </a:p>
        </xdr:txBody>
      </xdr:sp>
      <xdr:sp macro="" textlink="">
        <xdr:nvSpPr>
          <xdr:cNvPr id="11" name="フローチャート : 代替処理 10">
            <a:extLst>
              <a:ext uri="{FF2B5EF4-FFF2-40B4-BE49-F238E27FC236}">
                <a16:creationId xmlns:a16="http://schemas.microsoft.com/office/drawing/2014/main" id="{00000000-0008-0000-1100-00000B000000}"/>
              </a:ext>
            </a:extLst>
          </xdr:cNvPr>
          <xdr:cNvSpPr/>
        </xdr:nvSpPr>
        <xdr:spPr>
          <a:xfrm>
            <a:off x="7220903" y="12736830"/>
            <a:ext cx="1406480" cy="374248"/>
          </a:xfrm>
          <a:prstGeom prst="flowChartAlternateProcess">
            <a:avLst/>
          </a:prstGeom>
          <a:solidFill>
            <a:schemeClr val="accent6">
              <a:lumMod val="40000"/>
              <a:lumOff val="60000"/>
            </a:schemeClr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600">
                <a:latin typeface="ＭＳ Ｐゴシック" pitchFamily="50" charset="-128"/>
                <a:ea typeface="ＭＳ Ｐゴシック" pitchFamily="50" charset="-128"/>
              </a:rPr>
              <a:t>８００円</a:t>
            </a:r>
          </a:p>
        </xdr:txBody>
      </xdr:sp>
      <xdr:sp macro="" textlink="">
        <xdr:nvSpPr>
          <xdr:cNvPr id="20" name="フローチャート : 代替処理 19">
            <a:extLst>
              <a:ext uri="{FF2B5EF4-FFF2-40B4-BE49-F238E27FC236}">
                <a16:creationId xmlns:a16="http://schemas.microsoft.com/office/drawing/2014/main" id="{00000000-0008-0000-1100-000014000000}"/>
              </a:ext>
            </a:extLst>
          </xdr:cNvPr>
          <xdr:cNvSpPr/>
        </xdr:nvSpPr>
        <xdr:spPr>
          <a:xfrm>
            <a:off x="7215852" y="12051032"/>
            <a:ext cx="1406480" cy="374248"/>
          </a:xfrm>
          <a:prstGeom prst="flowChartAlternateProcess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600">
                <a:latin typeface="ＭＳ Ｐゴシック" pitchFamily="50" charset="-128"/>
                <a:ea typeface="ＭＳ Ｐゴシック" pitchFamily="50" charset="-128"/>
              </a:rPr>
              <a:t>１，８００円</a:t>
            </a:r>
          </a:p>
        </xdr:txBody>
      </xdr:sp>
      <xdr:cxnSp macro="">
        <xdr:nvCxnSpPr>
          <xdr:cNvPr id="134" name="直線コネクタ 133">
            <a:extLst>
              <a:ext uri="{FF2B5EF4-FFF2-40B4-BE49-F238E27FC236}">
                <a16:creationId xmlns:a16="http://schemas.microsoft.com/office/drawing/2014/main" id="{00000000-0008-0000-1100-000086000000}"/>
              </a:ext>
            </a:extLst>
          </xdr:cNvPr>
          <xdr:cNvCxnSpPr>
            <a:endCxn id="4" idx="1"/>
          </xdr:cNvCxnSpPr>
        </xdr:nvCxnSpPr>
        <xdr:spPr>
          <a:xfrm flipV="1">
            <a:off x="1808104" y="11733837"/>
            <a:ext cx="1877485" cy="200988"/>
          </a:xfrm>
          <a:prstGeom prst="line">
            <a:avLst/>
          </a:prstGeom>
          <a:ln w="381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5" name="直線コネクタ 134">
            <a:extLst>
              <a:ext uri="{FF2B5EF4-FFF2-40B4-BE49-F238E27FC236}">
                <a16:creationId xmlns:a16="http://schemas.microsoft.com/office/drawing/2014/main" id="{00000000-0008-0000-1100-000087000000}"/>
              </a:ext>
            </a:extLst>
          </xdr:cNvPr>
          <xdr:cNvCxnSpPr>
            <a:endCxn id="122" idx="1"/>
          </xdr:cNvCxnSpPr>
        </xdr:nvCxnSpPr>
        <xdr:spPr>
          <a:xfrm>
            <a:off x="1881734" y="12325350"/>
            <a:ext cx="1752487" cy="252413"/>
          </a:xfrm>
          <a:prstGeom prst="line">
            <a:avLst/>
          </a:prstGeom>
          <a:ln w="381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6" name="直線コネクタ 135">
            <a:extLst>
              <a:ext uri="{FF2B5EF4-FFF2-40B4-BE49-F238E27FC236}">
                <a16:creationId xmlns:a16="http://schemas.microsoft.com/office/drawing/2014/main" id="{00000000-0008-0000-1100-000088000000}"/>
              </a:ext>
            </a:extLst>
          </xdr:cNvPr>
          <xdr:cNvCxnSpPr>
            <a:endCxn id="20" idx="1"/>
          </xdr:cNvCxnSpPr>
        </xdr:nvCxnSpPr>
        <xdr:spPr>
          <a:xfrm flipV="1">
            <a:off x="5040996" y="12238156"/>
            <a:ext cx="2174855" cy="144344"/>
          </a:xfrm>
          <a:prstGeom prst="line">
            <a:avLst/>
          </a:prstGeom>
          <a:ln w="381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20" name="フローチャート : 代替処理 119">
            <a:extLst>
              <a:ext uri="{FF2B5EF4-FFF2-40B4-BE49-F238E27FC236}">
                <a16:creationId xmlns:a16="http://schemas.microsoft.com/office/drawing/2014/main" id="{00000000-0008-0000-1100-000078000000}"/>
              </a:ext>
            </a:extLst>
          </xdr:cNvPr>
          <xdr:cNvSpPr/>
        </xdr:nvSpPr>
        <xdr:spPr>
          <a:xfrm>
            <a:off x="301677" y="11715750"/>
            <a:ext cx="1805608" cy="809625"/>
          </a:xfrm>
          <a:prstGeom prst="flowChartAlternateProcess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>
                <a:solidFill>
                  <a:schemeClr val="dk1"/>
                </a:solidFill>
                <a:effectLst/>
                <a:latin typeface="ＭＳ Ｐゴシック" pitchFamily="50" charset="-128"/>
                <a:ea typeface="ＭＳ Ｐゴシック" pitchFamily="50" charset="-128"/>
                <a:cs typeface="+mn-cs"/>
              </a:rPr>
              <a:t>＜条件１＞</a:t>
            </a:r>
            <a:endParaRPr kumimoji="1" lang="en-US" altLang="ja-JP" sz="1200" b="0">
              <a:solidFill>
                <a:schemeClr val="dk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endParaRPr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200">
                <a:solidFill>
                  <a:schemeClr val="dk1"/>
                </a:solidFill>
                <a:effectLst/>
                <a:latin typeface="ＭＳ Ｐゴシック" pitchFamily="50" charset="-128"/>
                <a:ea typeface="ＭＳ Ｐゴシック" pitchFamily="50" charset="-128"/>
                <a:cs typeface="+mn-cs"/>
              </a:rPr>
              <a:t>年齢が６０歳以上</a:t>
            </a:r>
            <a:r>
              <a:rPr kumimoji="1" lang="ja-JP" altLang="en-US" sz="1200" b="0">
                <a:solidFill>
                  <a:schemeClr val="dk1"/>
                </a:solidFill>
                <a:effectLst/>
                <a:latin typeface="ＭＳ Ｐゴシック" pitchFamily="50" charset="-128"/>
                <a:ea typeface="ＭＳ Ｐゴシック" pitchFamily="50" charset="-128"/>
                <a:cs typeface="+mn-cs"/>
              </a:rPr>
              <a:t>？</a:t>
            </a:r>
            <a:endParaRPr lang="ja-JP" altLang="ja-JP" sz="1200" b="0">
              <a:effectLst/>
              <a:latin typeface="ＭＳ Ｐゴシック" pitchFamily="50" charset="-128"/>
              <a:ea typeface="ＭＳ Ｐゴシック" pitchFamily="50" charset="-128"/>
            </a:endParaRPr>
          </a:p>
        </xdr:txBody>
      </xdr:sp>
      <xdr:cxnSp macro="">
        <xdr:nvCxnSpPr>
          <xdr:cNvPr id="137" name="直線コネクタ 136">
            <a:extLst>
              <a:ext uri="{FF2B5EF4-FFF2-40B4-BE49-F238E27FC236}">
                <a16:creationId xmlns:a16="http://schemas.microsoft.com/office/drawing/2014/main" id="{00000000-0008-0000-1100-000089000000}"/>
              </a:ext>
            </a:extLst>
          </xdr:cNvPr>
          <xdr:cNvCxnSpPr>
            <a:endCxn id="11" idx="1"/>
          </xdr:cNvCxnSpPr>
        </xdr:nvCxnSpPr>
        <xdr:spPr>
          <a:xfrm>
            <a:off x="5031430" y="12763500"/>
            <a:ext cx="2189476" cy="160454"/>
          </a:xfrm>
          <a:prstGeom prst="line">
            <a:avLst/>
          </a:prstGeom>
          <a:ln w="381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22" name="フローチャート : 代替処理 121">
            <a:extLst>
              <a:ext uri="{FF2B5EF4-FFF2-40B4-BE49-F238E27FC236}">
                <a16:creationId xmlns:a16="http://schemas.microsoft.com/office/drawing/2014/main" id="{00000000-0008-0000-1100-00007A000000}"/>
              </a:ext>
            </a:extLst>
          </xdr:cNvPr>
          <xdr:cNvSpPr/>
        </xdr:nvSpPr>
        <xdr:spPr>
          <a:xfrm>
            <a:off x="3634221" y="12172950"/>
            <a:ext cx="1805608" cy="809625"/>
          </a:xfrm>
          <a:prstGeom prst="flowChartAlternateProcess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>
                <a:solidFill>
                  <a:schemeClr val="dk1"/>
                </a:solidFill>
                <a:effectLst/>
                <a:latin typeface="ＭＳ Ｐゴシック" pitchFamily="50" charset="-128"/>
                <a:ea typeface="ＭＳ Ｐゴシック" pitchFamily="50" charset="-128"/>
                <a:cs typeface="+mn-cs"/>
              </a:rPr>
              <a:t>＜条件２＞</a:t>
            </a:r>
            <a:endParaRPr kumimoji="1" lang="en-US" altLang="ja-JP" sz="1200" b="0">
              <a:solidFill>
                <a:schemeClr val="dk1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endParaRPr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200">
                <a:solidFill>
                  <a:schemeClr val="dk1"/>
                </a:solidFill>
                <a:effectLst/>
                <a:latin typeface="ＭＳ Ｐゴシック" pitchFamily="50" charset="-128"/>
                <a:ea typeface="ＭＳ Ｐゴシック" pitchFamily="50" charset="-128"/>
                <a:cs typeface="+mn-cs"/>
              </a:rPr>
              <a:t>年齢が１９歳以上</a:t>
            </a:r>
            <a:r>
              <a:rPr kumimoji="1" lang="ja-JP" altLang="en-US" sz="1200" b="0">
                <a:solidFill>
                  <a:schemeClr val="dk1"/>
                </a:solidFill>
                <a:effectLst/>
                <a:latin typeface="ＭＳ Ｐゴシック" pitchFamily="50" charset="-128"/>
                <a:ea typeface="ＭＳ Ｐゴシック" pitchFamily="50" charset="-128"/>
                <a:cs typeface="+mn-cs"/>
              </a:rPr>
              <a:t>？</a:t>
            </a:r>
            <a:endParaRPr lang="ja-JP" altLang="ja-JP" sz="1200" b="0">
              <a:effectLst/>
              <a:latin typeface="ＭＳ Ｐゴシック" pitchFamily="50" charset="-128"/>
              <a:ea typeface="ＭＳ Ｐゴシック" pitchFamily="50" charset="-128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57151</xdr:colOff>
          <xdr:row>76</xdr:row>
          <xdr:rowOff>133358</xdr:rowOff>
        </xdr:from>
        <xdr:to>
          <xdr:col>27</xdr:col>
          <xdr:colOff>181206</xdr:colOff>
          <xdr:row>83</xdr:row>
          <xdr:rowOff>33924</xdr:rowOff>
        </xdr:to>
        <xdr:pic>
          <xdr:nvPicPr>
            <xdr:cNvPr id="111" name="図 110">
              <a:extLst>
                <a:ext uri="{FF2B5EF4-FFF2-40B4-BE49-F238E27FC236}">
                  <a16:creationId xmlns:a16="http://schemas.microsoft.com/office/drawing/2014/main" id="{00000000-0008-0000-1100-00006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料金(数式)'!$A$1:$C$5" spid="_x0000_s5337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r="6763" b="8387"/>
            <a:stretch>
              <a:fillRect/>
            </a:stretch>
          </xdr:blipFill>
          <xdr:spPr bwMode="auto">
            <a:xfrm>
              <a:off x="57151" y="13887458"/>
              <a:ext cx="5489011" cy="117665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2</xdr:row>
      <xdr:rowOff>19050</xdr:rowOff>
    </xdr:from>
    <xdr:to>
      <xdr:col>8</xdr:col>
      <xdr:colOff>590550</xdr:colOff>
      <xdr:row>5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190501" y="676275"/>
          <a:ext cx="6810374" cy="628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latin typeface="+mn-ea"/>
              <a:ea typeface="+mn-ea"/>
            </a:rPr>
            <a:t>　＝</a:t>
          </a:r>
          <a:r>
            <a:rPr kumimoji="1" lang="en-US" altLang="ja-JP" sz="2000">
              <a:latin typeface="+mn-ea"/>
              <a:ea typeface="+mn-ea"/>
            </a:rPr>
            <a:t>VLOOKUP</a:t>
          </a:r>
          <a:r>
            <a:rPr kumimoji="1" lang="ja-JP" altLang="en-US" sz="2000">
              <a:latin typeface="+mn-ea"/>
              <a:ea typeface="+mn-ea"/>
            </a:rPr>
            <a:t>（</a:t>
          </a:r>
          <a:r>
            <a:rPr kumimoji="1" lang="ja-JP" altLang="en-US" sz="2000">
              <a:solidFill>
                <a:schemeClr val="accent2">
                  <a:lumMod val="75000"/>
                </a:schemeClr>
              </a:solidFill>
              <a:latin typeface="+mn-ea"/>
              <a:ea typeface="+mn-ea"/>
            </a:rPr>
            <a:t>検索値</a:t>
          </a:r>
          <a:r>
            <a:rPr kumimoji="1" lang="en-US" altLang="ja-JP" sz="2000">
              <a:latin typeface="+mn-ea"/>
              <a:ea typeface="+mn-ea"/>
            </a:rPr>
            <a:t>,</a:t>
          </a:r>
          <a:r>
            <a:rPr kumimoji="1" lang="ja-JP" altLang="en-US" sz="2000"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検索する表の範囲</a:t>
          </a:r>
          <a:r>
            <a:rPr kumimoji="1" lang="en-US" altLang="ja-JP" sz="2000">
              <a:latin typeface="+mn-ea"/>
              <a:ea typeface="+mn-ea"/>
            </a:rPr>
            <a:t>,</a:t>
          </a:r>
          <a:r>
            <a:rPr kumimoji="1" lang="ja-JP" altLang="en-US" sz="2000">
              <a:solidFill>
                <a:schemeClr val="accent4">
                  <a:lumMod val="75000"/>
                </a:schemeClr>
              </a:solidFill>
              <a:latin typeface="+mn-ea"/>
              <a:ea typeface="+mn-ea"/>
            </a:rPr>
            <a:t>データの列位置</a:t>
          </a:r>
          <a:r>
            <a:rPr kumimoji="1" lang="ja-JP" altLang="en-US" sz="2000">
              <a:latin typeface="+mn-ea"/>
              <a:ea typeface="+mn-ea"/>
            </a:rPr>
            <a:t>）</a:t>
          </a:r>
          <a:endParaRPr kumimoji="1" lang="en-US" altLang="ja-JP" sz="20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238126</xdr:colOff>
      <xdr:row>42</xdr:row>
      <xdr:rowOff>76200</xdr:rowOff>
    </xdr:from>
    <xdr:to>
      <xdr:col>8</xdr:col>
      <xdr:colOff>247651</xdr:colOff>
      <xdr:row>47</xdr:row>
      <xdr:rowOff>123825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238126" y="9115425"/>
          <a:ext cx="6419850" cy="904875"/>
        </a:xfrm>
        <a:prstGeom prst="downArrow">
          <a:avLst>
            <a:gd name="adj1" fmla="val 74234"/>
            <a:gd name="adj2" fmla="val 39888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結果を出したいセルで</a:t>
          </a:r>
          <a:endParaRPr kumimoji="1" lang="en-US" altLang="ja-JP" sz="14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FX</a:t>
          </a:r>
          <a:r>
            <a:rPr kumimoji="1" lang="ja-JP" altLang="en-US" sz="1400" b="0">
              <a:solidFill>
                <a:schemeClr val="dk1"/>
              </a:solidFill>
              <a:latin typeface="+mn-ea"/>
              <a:ea typeface="+mn-ea"/>
            </a:rPr>
            <a:t>⇒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VLOOKUP</a:t>
          </a:r>
          <a:r>
            <a:rPr kumimoji="1" lang="ja-JP" altLang="en-US" sz="1400" b="0">
              <a:solidFill>
                <a:schemeClr val="dk1"/>
              </a:solidFill>
              <a:latin typeface="+mn-ea"/>
              <a:ea typeface="+mn-ea"/>
            </a:rPr>
            <a:t>を選択しよう！</a:t>
          </a:r>
          <a:endParaRPr kumimoji="1" lang="ja-JP" altLang="en-US" sz="14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409577</xdr:colOff>
      <xdr:row>48</xdr:row>
      <xdr:rowOff>114302</xdr:rowOff>
    </xdr:from>
    <xdr:to>
      <xdr:col>6</xdr:col>
      <xdr:colOff>123826</xdr:colOff>
      <xdr:row>60</xdr:row>
      <xdr:rowOff>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/>
      </xdr:nvSpPr>
      <xdr:spPr>
        <a:xfrm>
          <a:off x="409577" y="10010777"/>
          <a:ext cx="4752974" cy="19431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VLOOKUP</a:t>
          </a:r>
        </a:p>
        <a:p>
          <a:pPr algn="l"/>
          <a:endParaRPr kumimoji="1" lang="en-US" altLang="ja-JP" sz="1600"/>
        </a:p>
      </xdr:txBody>
    </xdr:sp>
    <xdr:clientData/>
  </xdr:twoCellAnchor>
  <xdr:twoCellAnchor>
    <xdr:from>
      <xdr:col>1</xdr:col>
      <xdr:colOff>489244</xdr:colOff>
      <xdr:row>50</xdr:row>
      <xdr:rowOff>97573</xdr:rowOff>
    </xdr:from>
    <xdr:to>
      <xdr:col>5</xdr:col>
      <xdr:colOff>746918</xdr:colOff>
      <xdr:row>53</xdr:row>
      <xdr:rowOff>34088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/>
      </xdr:nvSpPr>
      <xdr:spPr>
        <a:xfrm>
          <a:off x="1175044" y="10336948"/>
          <a:ext cx="3800974" cy="45086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商品コードセル（自分のテーブルの項目）</a:t>
          </a:r>
          <a:endParaRPr lang="ja-JP" altLang="ja-JP" sz="1400" b="1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489244</xdr:colOff>
      <xdr:row>53</xdr:row>
      <xdr:rowOff>125332</xdr:rowOff>
    </xdr:from>
    <xdr:to>
      <xdr:col>5</xdr:col>
      <xdr:colOff>746918</xdr:colOff>
      <xdr:row>56</xdr:row>
      <xdr:rowOff>61847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/>
      </xdr:nvSpPr>
      <xdr:spPr>
        <a:xfrm>
          <a:off x="1175044" y="10879057"/>
          <a:ext cx="3800974" cy="45086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latin typeface="+mn-ea"/>
              <a:ea typeface="+mn-ea"/>
            </a:rPr>
            <a:t>商品テーブルのデータ範囲</a:t>
          </a:r>
        </a:p>
      </xdr:txBody>
    </xdr:sp>
    <xdr:clientData/>
  </xdr:twoCellAnchor>
  <xdr:twoCellAnchor>
    <xdr:from>
      <xdr:col>1</xdr:col>
      <xdr:colOff>489244</xdr:colOff>
      <xdr:row>56</xdr:row>
      <xdr:rowOff>153098</xdr:rowOff>
    </xdr:from>
    <xdr:to>
      <xdr:col>5</xdr:col>
      <xdr:colOff>746918</xdr:colOff>
      <xdr:row>59</xdr:row>
      <xdr:rowOff>89613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/>
      </xdr:nvSpPr>
      <xdr:spPr>
        <a:xfrm>
          <a:off x="1175044" y="11421173"/>
          <a:ext cx="3800974" cy="45086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latin typeface="+mn-ea"/>
              <a:ea typeface="+mn-ea"/>
            </a:rPr>
            <a:t>２（商品テーブルの商品名のある列）</a:t>
          </a:r>
        </a:p>
      </xdr:txBody>
    </xdr:sp>
    <xdr:clientData/>
  </xdr:twoCellAnchor>
  <xdr:twoCellAnchor>
    <xdr:from>
      <xdr:col>0</xdr:col>
      <xdr:colOff>494930</xdr:colOff>
      <xdr:row>50</xdr:row>
      <xdr:rowOff>97573</xdr:rowOff>
    </xdr:from>
    <xdr:to>
      <xdr:col>1</xdr:col>
      <xdr:colOff>457200</xdr:colOff>
      <xdr:row>53</xdr:row>
      <xdr:rowOff>34088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/>
      </xdr:nvSpPr>
      <xdr:spPr>
        <a:xfrm>
          <a:off x="494930" y="10336948"/>
          <a:ext cx="648070" cy="450865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100"/>
            <a:t>検索値</a:t>
          </a:r>
        </a:p>
      </xdr:txBody>
    </xdr:sp>
    <xdr:clientData/>
  </xdr:twoCellAnchor>
  <xdr:twoCellAnchor>
    <xdr:from>
      <xdr:col>0</xdr:col>
      <xdr:colOff>494930</xdr:colOff>
      <xdr:row>53</xdr:row>
      <xdr:rowOff>125332</xdr:rowOff>
    </xdr:from>
    <xdr:to>
      <xdr:col>1</xdr:col>
      <xdr:colOff>457200</xdr:colOff>
      <xdr:row>56</xdr:row>
      <xdr:rowOff>61847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/>
      </xdr:nvSpPr>
      <xdr:spPr>
        <a:xfrm>
          <a:off x="494930" y="10879057"/>
          <a:ext cx="648070" cy="450865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100"/>
            <a:t>範囲</a:t>
          </a:r>
        </a:p>
      </xdr:txBody>
    </xdr:sp>
    <xdr:clientData/>
  </xdr:twoCellAnchor>
  <xdr:twoCellAnchor>
    <xdr:from>
      <xdr:col>0</xdr:col>
      <xdr:colOff>494930</xdr:colOff>
      <xdr:row>56</xdr:row>
      <xdr:rowOff>153098</xdr:rowOff>
    </xdr:from>
    <xdr:to>
      <xdr:col>1</xdr:col>
      <xdr:colOff>457200</xdr:colOff>
      <xdr:row>59</xdr:row>
      <xdr:rowOff>89613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/>
      </xdr:nvSpPr>
      <xdr:spPr>
        <a:xfrm>
          <a:off x="494930" y="11421173"/>
          <a:ext cx="648070" cy="450865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100"/>
            <a:t>列番号</a:t>
          </a:r>
        </a:p>
      </xdr:txBody>
    </xdr:sp>
    <xdr:clientData/>
  </xdr:twoCellAnchor>
  <xdr:twoCellAnchor>
    <xdr:from>
      <xdr:col>6</xdr:col>
      <xdr:colOff>66674</xdr:colOff>
      <xdr:row>52</xdr:row>
      <xdr:rowOff>85725</xdr:rowOff>
    </xdr:from>
    <xdr:to>
      <xdr:col>8</xdr:col>
      <xdr:colOff>409575</xdr:colOff>
      <xdr:row>57</xdr:row>
      <xdr:rowOff>76200</xdr:rowOff>
    </xdr:to>
    <xdr:sp macro="" textlink="">
      <xdr:nvSpPr>
        <xdr:cNvPr id="12" name="左矢印吹き出し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SpPr/>
      </xdr:nvSpPr>
      <xdr:spPr>
        <a:xfrm>
          <a:off x="5105399" y="10839450"/>
          <a:ext cx="1714501" cy="847725"/>
        </a:xfrm>
        <a:prstGeom prst="leftArrowCallout">
          <a:avLst>
            <a:gd name="adj1" fmla="val 24176"/>
            <a:gd name="adj2" fmla="val 25000"/>
            <a:gd name="adj3" fmla="val 18103"/>
            <a:gd name="adj4" fmla="val 8477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ＰＯＩＮＴ！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テーブルは</a:t>
          </a:r>
          <a:endParaRPr kumimoji="1" lang="en-US" altLang="ja-JP" sz="1200"/>
        </a:p>
        <a:p>
          <a:pPr algn="l"/>
          <a:r>
            <a:rPr kumimoji="1" lang="ja-JP" altLang="en-US" sz="1200"/>
            <a:t>絶対参照に！！</a:t>
          </a:r>
        </a:p>
      </xdr:txBody>
    </xdr:sp>
    <xdr:clientData/>
  </xdr:twoCellAnchor>
  <xdr:twoCellAnchor>
    <xdr:from>
      <xdr:col>0</xdr:col>
      <xdr:colOff>295273</xdr:colOff>
      <xdr:row>76</xdr:row>
      <xdr:rowOff>85725</xdr:rowOff>
    </xdr:from>
    <xdr:to>
      <xdr:col>8</xdr:col>
      <xdr:colOff>285749</xdr:colOff>
      <xdr:row>80</xdr:row>
      <xdr:rowOff>28575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/>
      </xdr:nvSpPr>
      <xdr:spPr>
        <a:xfrm>
          <a:off x="295273" y="15020925"/>
          <a:ext cx="6400801" cy="628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2800">
              <a:solidFill>
                <a:sysClr val="windowText" lastClr="000000"/>
              </a:solidFill>
              <a:latin typeface="+mn-ea"/>
              <a:ea typeface="+mn-ea"/>
            </a:rPr>
            <a:t>=VLOOKUP(B71,$E$67:$F$69,2)</a:t>
          </a:r>
        </a:p>
      </xdr:txBody>
    </xdr:sp>
    <xdr:clientData/>
  </xdr:twoCellAnchor>
  <xdr:twoCellAnchor>
    <xdr:from>
      <xdr:col>3</xdr:col>
      <xdr:colOff>95249</xdr:colOff>
      <xdr:row>70</xdr:row>
      <xdr:rowOff>19049</xdr:rowOff>
    </xdr:from>
    <xdr:to>
      <xdr:col>8</xdr:col>
      <xdr:colOff>228600</xdr:colOff>
      <xdr:row>75</xdr:row>
      <xdr:rowOff>38099</xdr:rowOff>
    </xdr:to>
    <xdr:sp macro="" textlink="">
      <xdr:nvSpPr>
        <xdr:cNvPr id="14" name="メモ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SpPr/>
      </xdr:nvSpPr>
      <xdr:spPr>
        <a:xfrm>
          <a:off x="2686049" y="13916024"/>
          <a:ext cx="3952876" cy="885825"/>
        </a:xfrm>
        <a:prstGeom prst="foldedCorne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/>
            <a:t>オレンジ色のセルを選択して</a:t>
          </a:r>
          <a:endParaRPr kumimoji="1" lang="en-US" altLang="ja-JP" sz="1200"/>
        </a:p>
        <a:p>
          <a:pPr algn="l"/>
          <a:r>
            <a:rPr kumimoji="1" lang="ja-JP" altLang="en-US" sz="1200"/>
            <a:t>ＦＸの右側の数式バーと↓の式が同じなら正解！！！</a:t>
          </a:r>
        </a:p>
      </xdr:txBody>
    </xdr:sp>
    <xdr:clientData/>
  </xdr:twoCellAnchor>
  <xdr:twoCellAnchor editAs="oneCell">
    <xdr:from>
      <xdr:col>2</xdr:col>
      <xdr:colOff>542925</xdr:colOff>
      <xdr:row>43</xdr:row>
      <xdr:rowOff>161924</xdr:rowOff>
    </xdr:from>
    <xdr:to>
      <xdr:col>2</xdr:col>
      <xdr:colOff>825719</xdr:colOff>
      <xdr:row>45</xdr:row>
      <xdr:rowOff>156125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268" t="14331" r="80934" b="83128"/>
        <a:stretch/>
      </xdr:blipFill>
      <xdr:spPr>
        <a:xfrm>
          <a:off x="2200275" y="9372599"/>
          <a:ext cx="282794" cy="337101"/>
        </a:xfrm>
        <a:prstGeom prst="rect">
          <a:avLst/>
        </a:prstGeom>
      </xdr:spPr>
    </xdr:pic>
    <xdr:clientData/>
  </xdr:twoCellAnchor>
  <xdr:twoCellAnchor>
    <xdr:from>
      <xdr:col>1</xdr:col>
      <xdr:colOff>133350</xdr:colOff>
      <xdr:row>13</xdr:row>
      <xdr:rowOff>200025</xdr:rowOff>
    </xdr:from>
    <xdr:to>
      <xdr:col>1</xdr:col>
      <xdr:colOff>781049</xdr:colOff>
      <xdr:row>15</xdr:row>
      <xdr:rowOff>19050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SpPr/>
      </xdr:nvSpPr>
      <xdr:spPr>
        <a:xfrm>
          <a:off x="819150" y="3028950"/>
          <a:ext cx="647699" cy="25717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171452</xdr:colOff>
      <xdr:row>14</xdr:row>
      <xdr:rowOff>95249</xdr:rowOff>
    </xdr:from>
    <xdr:to>
      <xdr:col>4</xdr:col>
      <xdr:colOff>790576</xdr:colOff>
      <xdr:row>17</xdr:row>
      <xdr:rowOff>57150</xdr:rowOff>
    </xdr:to>
    <xdr:sp macro="" textlink="">
      <xdr:nvSpPr>
        <xdr:cNvPr id="17" name="円弧 16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SpPr/>
      </xdr:nvSpPr>
      <xdr:spPr>
        <a:xfrm>
          <a:off x="171452" y="3143249"/>
          <a:ext cx="3895724" cy="619126"/>
        </a:xfrm>
        <a:prstGeom prst="arc">
          <a:avLst>
            <a:gd name="adj1" fmla="val 12219108"/>
            <a:gd name="adj2" fmla="val 21465175"/>
          </a:avLst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543926</xdr:colOff>
      <xdr:row>26</xdr:row>
      <xdr:rowOff>7611</xdr:rowOff>
    </xdr:from>
    <xdr:to>
      <xdr:col>6</xdr:col>
      <xdr:colOff>516966</xdr:colOff>
      <xdr:row>28</xdr:row>
      <xdr:rowOff>93336</xdr:rowOff>
    </xdr:to>
    <xdr:sp macro="" textlink="">
      <xdr:nvSpPr>
        <xdr:cNvPr id="18" name="円弧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SpPr/>
      </xdr:nvSpPr>
      <xdr:spPr>
        <a:xfrm rot="600151" flipH="1">
          <a:off x="2201276" y="5703561"/>
          <a:ext cx="3354415" cy="523875"/>
        </a:xfrm>
        <a:prstGeom prst="arc">
          <a:avLst>
            <a:gd name="adj1" fmla="val 12889607"/>
            <a:gd name="adj2" fmla="val 21380992"/>
          </a:avLst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1047749</xdr:colOff>
      <xdr:row>25</xdr:row>
      <xdr:rowOff>209549</xdr:rowOff>
    </xdr:from>
    <xdr:to>
      <xdr:col>6</xdr:col>
      <xdr:colOff>38100</xdr:colOff>
      <xdr:row>27</xdr:row>
      <xdr:rowOff>28574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SpPr/>
      </xdr:nvSpPr>
      <xdr:spPr>
        <a:xfrm>
          <a:off x="4229099" y="5686424"/>
          <a:ext cx="847726" cy="25717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104776</xdr:colOff>
      <xdr:row>31</xdr:row>
      <xdr:rowOff>95250</xdr:rowOff>
    </xdr:from>
    <xdr:to>
      <xdr:col>2</xdr:col>
      <xdr:colOff>847726</xdr:colOff>
      <xdr:row>33</xdr:row>
      <xdr:rowOff>85725</xdr:rowOff>
    </xdr:to>
    <xdr:sp macro="" textlink="">
      <xdr:nvSpPr>
        <xdr:cNvPr id="20" name="下矢印 19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/>
      </xdr:nvSpPr>
      <xdr:spPr>
        <a:xfrm>
          <a:off x="790576" y="6896100"/>
          <a:ext cx="1714500" cy="333375"/>
        </a:xfrm>
        <a:prstGeom prst="downArrow">
          <a:avLst>
            <a:gd name="adj1" fmla="val 50000"/>
            <a:gd name="adj2" fmla="val 64286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104776</xdr:colOff>
      <xdr:row>22</xdr:row>
      <xdr:rowOff>57150</xdr:rowOff>
    </xdr:from>
    <xdr:to>
      <xdr:col>2</xdr:col>
      <xdr:colOff>847726</xdr:colOff>
      <xdr:row>23</xdr:row>
      <xdr:rowOff>171450</xdr:rowOff>
    </xdr:to>
    <xdr:sp macro="" textlink="">
      <xdr:nvSpPr>
        <xdr:cNvPr id="21" name="下矢印 20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SpPr/>
      </xdr:nvSpPr>
      <xdr:spPr>
        <a:xfrm>
          <a:off x="790576" y="4867275"/>
          <a:ext cx="1714500" cy="333375"/>
        </a:xfrm>
        <a:prstGeom prst="downArrow">
          <a:avLst>
            <a:gd name="adj1" fmla="val 50000"/>
            <a:gd name="adj2" fmla="val 64286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295273</xdr:colOff>
      <xdr:row>80</xdr:row>
      <xdr:rowOff>152400</xdr:rowOff>
    </xdr:from>
    <xdr:to>
      <xdr:col>8</xdr:col>
      <xdr:colOff>285749</xdr:colOff>
      <xdr:row>87</xdr:row>
      <xdr:rowOff>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SpPr/>
      </xdr:nvSpPr>
      <xdr:spPr>
        <a:xfrm>
          <a:off x="295273" y="15773400"/>
          <a:ext cx="6400801" cy="10477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+mn-ea"/>
              <a:ea typeface="+mn-ea"/>
            </a:rPr>
            <a:t>注意点：</a:t>
          </a:r>
          <a:endParaRPr kumimoji="1" lang="en-US" altLang="ja-JP" sz="16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+mn-ea"/>
              <a:ea typeface="+mn-ea"/>
            </a:rPr>
            <a:t>参照するテーブルの一番左の列は昇順になっている必要がある。</a:t>
          </a:r>
          <a:endParaRPr kumimoji="1" lang="en-US" altLang="ja-JP" sz="16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lnDef>
      <a:spPr>
        <a:ln w="28575">
          <a:tailEnd type="arrow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  <pageSetUpPr fitToPage="1"/>
  </sheetPr>
  <dimension ref="A1:J20"/>
  <sheetViews>
    <sheetView showGridLines="0" showRowColHeaders="0" tabSelected="1" workbookViewId="0">
      <selection activeCell="B5" sqref="B5:I5"/>
    </sheetView>
  </sheetViews>
  <sheetFormatPr defaultRowHeight="13.5"/>
  <cols>
    <col min="1" max="1" width="9" style="134"/>
    <col min="2" max="2" width="12.125" style="134" bestFit="1" customWidth="1"/>
    <col min="3" max="3" width="7.5" style="134" customWidth="1"/>
    <col min="4" max="16384" width="9" style="134"/>
  </cols>
  <sheetData>
    <row r="1" spans="1:10" s="130" customFormat="1" ht="14.25" thickBot="1">
      <c r="A1" s="171"/>
      <c r="B1" s="171"/>
      <c r="C1" s="171"/>
      <c r="D1" s="171"/>
      <c r="E1" s="171"/>
      <c r="F1" s="171"/>
      <c r="G1" s="171"/>
      <c r="H1" s="171"/>
      <c r="I1" s="171"/>
      <c r="J1" s="171"/>
    </row>
    <row r="2" spans="1:10" s="130" customFormat="1" ht="14.25" thickTop="1">
      <c r="B2" s="131"/>
      <c r="C2" s="132"/>
      <c r="D2" s="132"/>
      <c r="E2" s="132"/>
      <c r="F2" s="132"/>
      <c r="G2" s="132"/>
      <c r="H2" s="132"/>
      <c r="I2" s="133"/>
    </row>
    <row r="3" spans="1:10" s="130" customFormat="1" ht="21">
      <c r="B3" s="172"/>
      <c r="C3" s="173"/>
      <c r="D3" s="173"/>
      <c r="E3" s="173"/>
      <c r="F3" s="173"/>
      <c r="G3" s="173"/>
      <c r="H3" s="173"/>
      <c r="I3" s="174"/>
    </row>
    <row r="4" spans="1:10">
      <c r="B4" s="135"/>
      <c r="C4" s="136"/>
      <c r="D4" s="136"/>
      <c r="E4" s="136"/>
      <c r="F4" s="136"/>
      <c r="G4" s="136"/>
      <c r="H4" s="136"/>
      <c r="I4" s="137"/>
    </row>
    <row r="5" spans="1:10" ht="21">
      <c r="B5" s="172" t="s">
        <v>228</v>
      </c>
      <c r="C5" s="173"/>
      <c r="D5" s="173"/>
      <c r="E5" s="173"/>
      <c r="F5" s="173"/>
      <c r="G5" s="173"/>
      <c r="H5" s="173"/>
      <c r="I5" s="174"/>
    </row>
    <row r="6" spans="1:10">
      <c r="B6" s="135"/>
      <c r="C6" s="136"/>
      <c r="D6" s="136"/>
      <c r="E6" s="136"/>
      <c r="F6" s="136"/>
      <c r="G6" s="136"/>
      <c r="H6" s="136"/>
      <c r="I6" s="137"/>
    </row>
    <row r="7" spans="1:10" ht="21">
      <c r="B7" s="175" t="s">
        <v>227</v>
      </c>
      <c r="C7" s="176"/>
      <c r="D7" s="176"/>
      <c r="E7" s="176"/>
      <c r="F7" s="176"/>
      <c r="G7" s="176"/>
      <c r="H7" s="176"/>
      <c r="I7" s="177"/>
    </row>
    <row r="8" spans="1:10">
      <c r="B8" s="138"/>
      <c r="C8" s="139"/>
      <c r="D8" s="139"/>
      <c r="E8" s="139"/>
      <c r="F8" s="139"/>
      <c r="G8" s="139"/>
      <c r="H8" s="139"/>
      <c r="I8" s="137"/>
    </row>
    <row r="9" spans="1:10" ht="21">
      <c r="B9" s="165"/>
      <c r="C9" s="166"/>
      <c r="D9" s="166"/>
      <c r="E9" s="166"/>
      <c r="F9" s="166"/>
      <c r="G9" s="166"/>
      <c r="H9" s="166"/>
      <c r="I9" s="167"/>
    </row>
    <row r="10" spans="1:10" ht="60" customHeight="1">
      <c r="B10" s="140"/>
      <c r="C10" s="178" t="s">
        <v>229</v>
      </c>
      <c r="D10" s="179"/>
      <c r="E10" s="179"/>
      <c r="F10" s="179"/>
      <c r="G10" s="179"/>
      <c r="H10" s="179"/>
      <c r="I10" s="141"/>
    </row>
    <row r="11" spans="1:10" ht="21">
      <c r="B11" s="165"/>
      <c r="C11" s="166"/>
      <c r="D11" s="166"/>
      <c r="E11" s="166"/>
      <c r="F11" s="166"/>
      <c r="G11" s="166"/>
      <c r="H11" s="166"/>
      <c r="I11" s="167"/>
    </row>
    <row r="12" spans="1:10">
      <c r="B12" s="138"/>
      <c r="C12" s="142"/>
      <c r="D12" s="136"/>
      <c r="E12" s="136"/>
      <c r="F12" s="136"/>
      <c r="G12" s="136"/>
      <c r="H12" s="136"/>
      <c r="I12" s="137"/>
    </row>
    <row r="13" spans="1:10">
      <c r="B13" s="143"/>
      <c r="C13" s="136"/>
      <c r="D13" s="136"/>
      <c r="E13" s="136"/>
      <c r="F13" s="136"/>
      <c r="G13" s="136"/>
      <c r="H13" s="136"/>
      <c r="I13" s="137"/>
    </row>
    <row r="14" spans="1:10">
      <c r="B14" s="138"/>
      <c r="C14" s="136"/>
      <c r="D14" s="136"/>
      <c r="E14" s="136"/>
      <c r="F14" s="136"/>
      <c r="G14" s="136"/>
      <c r="H14" s="136"/>
      <c r="I14" s="137"/>
    </row>
    <row r="15" spans="1:10">
      <c r="B15" s="143"/>
      <c r="C15" s="136"/>
      <c r="D15" s="136"/>
      <c r="E15" s="136"/>
      <c r="F15" s="136"/>
      <c r="G15" s="136"/>
      <c r="H15" s="136"/>
      <c r="I15" s="137"/>
    </row>
    <row r="16" spans="1:10">
      <c r="B16" s="143"/>
      <c r="C16" s="136"/>
      <c r="D16" s="136"/>
      <c r="E16" s="136"/>
      <c r="F16" s="136"/>
      <c r="G16" s="136"/>
      <c r="H16" s="136"/>
      <c r="I16" s="137"/>
    </row>
    <row r="17" spans="2:9">
      <c r="B17" s="143"/>
      <c r="C17" s="136"/>
      <c r="D17" s="136"/>
      <c r="E17" s="136"/>
      <c r="F17" s="136"/>
      <c r="G17" s="136"/>
      <c r="H17" s="136"/>
      <c r="I17" s="137"/>
    </row>
    <row r="18" spans="2:9" ht="17.25">
      <c r="B18" s="168" t="s">
        <v>226</v>
      </c>
      <c r="C18" s="169"/>
      <c r="D18" s="169"/>
      <c r="E18" s="169"/>
      <c r="F18" s="169"/>
      <c r="G18" s="169"/>
      <c r="H18" s="169"/>
      <c r="I18" s="170"/>
    </row>
    <row r="19" spans="2:9" ht="14.25" thickBot="1">
      <c r="B19" s="144"/>
      <c r="C19" s="145"/>
      <c r="D19" s="145"/>
      <c r="E19" s="145"/>
      <c r="F19" s="145"/>
      <c r="G19" s="145"/>
      <c r="H19" s="145"/>
      <c r="I19" s="146"/>
    </row>
    <row r="20" spans="2:9" ht="14.25" thickTop="1"/>
  </sheetData>
  <mergeCells count="8">
    <mergeCell ref="B11:I11"/>
    <mergeCell ref="B18:I18"/>
    <mergeCell ref="A1:J1"/>
    <mergeCell ref="B3:I3"/>
    <mergeCell ref="B5:I5"/>
    <mergeCell ref="B7:I7"/>
    <mergeCell ref="B9:I9"/>
    <mergeCell ref="C10:H10"/>
  </mergeCells>
  <phoneticPr fontId="19"/>
  <pageMargins left="0.75" right="0.75" top="1" bottom="1" header="0.51200000000000001" footer="0.51200000000000001"/>
  <pageSetup paperSize="9" scale="8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</sheetPr>
  <dimension ref="A1:P19"/>
  <sheetViews>
    <sheetView workbookViewId="0">
      <selection activeCell="B4" sqref="B4"/>
    </sheetView>
  </sheetViews>
  <sheetFormatPr defaultColWidth="8.75" defaultRowHeight="13.5"/>
  <cols>
    <col min="3" max="15" width="2.625" customWidth="1"/>
  </cols>
  <sheetData>
    <row r="1" spans="1:16">
      <c r="A1" s="4" t="s">
        <v>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A3" s="16" t="s">
        <v>56</v>
      </c>
      <c r="B3" s="16" t="s">
        <v>57</v>
      </c>
      <c r="C3" s="4"/>
      <c r="D3" s="4" t="s">
        <v>71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>
      <c r="A4" s="6">
        <v>68</v>
      </c>
      <c r="B4" s="36"/>
      <c r="C4" s="4"/>
      <c r="D4" s="4"/>
      <c r="E4" s="233" t="s">
        <v>56</v>
      </c>
      <c r="F4" s="234"/>
      <c r="G4" s="234"/>
      <c r="H4" s="234"/>
      <c r="I4" s="234"/>
      <c r="J4" s="23"/>
      <c r="K4" s="23"/>
      <c r="L4" s="23"/>
      <c r="M4" s="234" t="s">
        <v>55</v>
      </c>
      <c r="N4" s="234"/>
      <c r="O4" s="235"/>
      <c r="P4" s="4"/>
    </row>
    <row r="5" spans="1:16">
      <c r="A5" s="6">
        <v>90</v>
      </c>
      <c r="B5" s="36"/>
      <c r="C5" s="4"/>
      <c r="D5" s="4"/>
      <c r="E5" s="24" t="s">
        <v>58</v>
      </c>
      <c r="F5" s="4"/>
      <c r="G5" s="4"/>
      <c r="H5" s="4"/>
      <c r="I5" s="4"/>
      <c r="J5" s="25"/>
      <c r="K5" s="25" t="s">
        <v>15</v>
      </c>
      <c r="L5" s="4"/>
      <c r="M5" s="243" t="s">
        <v>62</v>
      </c>
      <c r="N5" s="244"/>
      <c r="O5" s="245"/>
      <c r="P5" s="4"/>
    </row>
    <row r="6" spans="1:16">
      <c r="A6" s="6">
        <v>85</v>
      </c>
      <c r="B6" s="36"/>
      <c r="C6" s="4"/>
      <c r="D6" s="4"/>
      <c r="E6" s="24" t="s">
        <v>59</v>
      </c>
      <c r="F6" s="4"/>
      <c r="G6" s="4"/>
      <c r="H6" s="4" t="s">
        <v>60</v>
      </c>
      <c r="I6" s="4"/>
      <c r="J6" s="25"/>
      <c r="K6" s="25" t="s">
        <v>15</v>
      </c>
      <c r="L6" s="4"/>
      <c r="M6" s="246" t="s">
        <v>63</v>
      </c>
      <c r="N6" s="246"/>
      <c r="O6" s="247"/>
      <c r="P6" s="4"/>
    </row>
    <row r="7" spans="1:16">
      <c r="A7" s="6">
        <v>75</v>
      </c>
      <c r="B7" s="36"/>
      <c r="C7" s="4"/>
      <c r="D7" s="4"/>
      <c r="E7" s="26"/>
      <c r="F7" s="27"/>
      <c r="G7" s="27"/>
      <c r="H7" s="28" t="s">
        <v>61</v>
      </c>
      <c r="I7" s="27"/>
      <c r="J7" s="29"/>
      <c r="K7" s="28" t="s">
        <v>15</v>
      </c>
      <c r="L7" s="30"/>
      <c r="M7" s="248" t="s">
        <v>64</v>
      </c>
      <c r="N7" s="248"/>
      <c r="O7" s="249"/>
      <c r="P7" s="4"/>
    </row>
    <row r="8" spans="1:16">
      <c r="A8" s="6">
        <v>83</v>
      </c>
      <c r="B8" s="36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>
      <c r="A9" s="6">
        <v>73</v>
      </c>
      <c r="B9" s="36"/>
    </row>
    <row r="10" spans="1:16">
      <c r="A10" s="6">
        <v>74</v>
      </c>
      <c r="B10" s="36"/>
    </row>
    <row r="11" spans="1:16">
      <c r="A11" s="33">
        <v>75</v>
      </c>
      <c r="B11" s="36"/>
    </row>
    <row r="12" spans="1:16">
      <c r="A12" s="6">
        <v>76</v>
      </c>
      <c r="B12" s="36"/>
    </row>
    <row r="13" spans="1:16">
      <c r="A13" s="6">
        <v>77</v>
      </c>
      <c r="B13" s="36"/>
    </row>
    <row r="14" spans="1:16">
      <c r="A14" s="6">
        <v>78</v>
      </c>
      <c r="B14" s="36"/>
    </row>
    <row r="15" spans="1:16">
      <c r="A15" s="6">
        <v>82</v>
      </c>
      <c r="B15" s="36"/>
    </row>
    <row r="16" spans="1:16">
      <c r="A16" s="6">
        <v>83</v>
      </c>
      <c r="B16" s="36"/>
    </row>
    <row r="17" spans="1:2">
      <c r="A17" s="6">
        <v>84</v>
      </c>
      <c r="B17" s="36"/>
    </row>
    <row r="18" spans="1:2">
      <c r="A18" s="6">
        <v>85</v>
      </c>
      <c r="B18" s="36"/>
    </row>
    <row r="19" spans="1:2">
      <c r="A19" s="6">
        <v>86</v>
      </c>
      <c r="B19" s="36"/>
    </row>
  </sheetData>
  <mergeCells count="5">
    <mergeCell ref="E4:I4"/>
    <mergeCell ref="M4:O4"/>
    <mergeCell ref="M5:O5"/>
    <mergeCell ref="M6:O6"/>
    <mergeCell ref="M7:O7"/>
  </mergeCells>
  <phoneticPr fontId="19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/>
  </sheetPr>
  <dimension ref="A1:P50"/>
  <sheetViews>
    <sheetView workbookViewId="0">
      <selection activeCell="B4" sqref="B4"/>
    </sheetView>
  </sheetViews>
  <sheetFormatPr defaultColWidth="8.75" defaultRowHeight="13.5"/>
  <cols>
    <col min="1" max="2" width="8.75" style="4"/>
    <col min="3" max="15" width="2.625" style="4" customWidth="1"/>
    <col min="16" max="16384" width="8.75" style="4"/>
  </cols>
  <sheetData>
    <row r="1" spans="1:16">
      <c r="A1" s="4" t="s">
        <v>81</v>
      </c>
    </row>
    <row r="3" spans="1:16" ht="14.25">
      <c r="A3" s="16" t="s">
        <v>3</v>
      </c>
      <c r="B3" s="16" t="s">
        <v>79</v>
      </c>
      <c r="D3" s="8" t="s">
        <v>80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14.25">
      <c r="A4" s="6">
        <v>75</v>
      </c>
      <c r="B4" s="36"/>
      <c r="D4" s="8"/>
      <c r="E4" s="233" t="s">
        <v>3</v>
      </c>
      <c r="F4" s="234"/>
      <c r="G4" s="234"/>
      <c r="H4" s="234"/>
      <c r="I4" s="234"/>
      <c r="J4" s="23"/>
      <c r="K4" s="23"/>
      <c r="L4" s="23"/>
      <c r="M4" s="234" t="s">
        <v>79</v>
      </c>
      <c r="N4" s="234"/>
      <c r="O4" s="235"/>
      <c r="P4" s="10"/>
    </row>
    <row r="5" spans="1:16" ht="14.25">
      <c r="A5" s="6">
        <v>34</v>
      </c>
      <c r="B5" s="36"/>
      <c r="D5" s="8"/>
      <c r="E5" s="24" t="s">
        <v>13</v>
      </c>
      <c r="J5" s="25"/>
      <c r="K5" s="25" t="s">
        <v>15</v>
      </c>
      <c r="M5" s="243" t="s">
        <v>76</v>
      </c>
      <c r="N5" s="244"/>
      <c r="O5" s="245"/>
      <c r="P5" s="8"/>
    </row>
    <row r="6" spans="1:16" ht="14.25">
      <c r="A6" s="6">
        <v>61</v>
      </c>
      <c r="B6" s="36"/>
      <c r="D6" s="8"/>
      <c r="E6" s="24" t="s">
        <v>74</v>
      </c>
      <c r="H6" s="4" t="s">
        <v>75</v>
      </c>
      <c r="J6" s="25"/>
      <c r="K6" s="25" t="s">
        <v>15</v>
      </c>
      <c r="M6" s="246" t="s">
        <v>78</v>
      </c>
      <c r="N6" s="246"/>
      <c r="O6" s="247"/>
      <c r="P6" s="8"/>
    </row>
    <row r="7" spans="1:16" ht="14.25">
      <c r="A7" s="6">
        <v>39</v>
      </c>
      <c r="B7" s="36"/>
      <c r="D7" s="8"/>
      <c r="E7" s="26"/>
      <c r="F7" s="27"/>
      <c r="G7" s="27"/>
      <c r="H7" s="28" t="s">
        <v>73</v>
      </c>
      <c r="I7" s="27"/>
      <c r="J7" s="29"/>
      <c r="K7" s="28" t="s">
        <v>15</v>
      </c>
      <c r="L7" s="30"/>
      <c r="M7" s="248" t="s">
        <v>77</v>
      </c>
      <c r="N7" s="248"/>
      <c r="O7" s="249"/>
      <c r="P7" s="8"/>
    </row>
    <row r="8" spans="1:16">
      <c r="A8" s="6">
        <v>70</v>
      </c>
      <c r="B8" s="36"/>
      <c r="C8" s="20"/>
    </row>
    <row r="9" spans="1:16">
      <c r="A9" s="6">
        <v>99</v>
      </c>
      <c r="B9" s="36"/>
    </row>
    <row r="10" spans="1:16">
      <c r="A10" s="6">
        <v>22</v>
      </c>
      <c r="B10" s="36"/>
    </row>
    <row r="11" spans="1:16">
      <c r="A11" s="6">
        <v>60</v>
      </c>
      <c r="B11" s="36"/>
    </row>
    <row r="12" spans="1:16">
      <c r="A12" s="6">
        <v>67</v>
      </c>
      <c r="B12" s="36"/>
    </row>
    <row r="13" spans="1:16">
      <c r="A13" s="6">
        <v>37</v>
      </c>
      <c r="B13" s="36"/>
    </row>
    <row r="14" spans="1:16">
      <c r="A14" s="6">
        <v>89</v>
      </c>
      <c r="B14" s="36"/>
    </row>
    <row r="15" spans="1:16">
      <c r="A15" s="6">
        <v>68</v>
      </c>
      <c r="B15" s="36"/>
    </row>
    <row r="16" spans="1:16">
      <c r="A16" s="6">
        <v>44</v>
      </c>
      <c r="B16" s="36"/>
    </row>
    <row r="17" spans="1:2">
      <c r="A17" s="6">
        <v>92</v>
      </c>
      <c r="B17" s="36"/>
    </row>
    <row r="18" spans="1:2">
      <c r="A18" s="6">
        <v>38</v>
      </c>
      <c r="B18" s="36"/>
    </row>
    <row r="19" spans="1:2">
      <c r="A19" s="6">
        <v>65</v>
      </c>
      <c r="B19" s="36"/>
    </row>
    <row r="20" spans="1:2">
      <c r="A20" s="6">
        <v>44</v>
      </c>
      <c r="B20" s="36"/>
    </row>
    <row r="21" spans="1:2">
      <c r="A21" s="6">
        <v>62</v>
      </c>
      <c r="B21" s="36"/>
    </row>
    <row r="22" spans="1:2">
      <c r="A22" s="6">
        <v>45</v>
      </c>
      <c r="B22" s="36"/>
    </row>
    <row r="23" spans="1:2">
      <c r="A23" s="6">
        <v>60</v>
      </c>
      <c r="B23" s="36"/>
    </row>
    <row r="24" spans="1:2">
      <c r="A24" s="6">
        <v>71</v>
      </c>
      <c r="B24" s="36"/>
    </row>
    <row r="25" spans="1:2">
      <c r="A25" s="6">
        <v>47</v>
      </c>
      <c r="B25" s="36"/>
    </row>
    <row r="26" spans="1:2">
      <c r="A26" s="6">
        <v>35</v>
      </c>
      <c r="B26" s="36"/>
    </row>
    <row r="27" spans="1:2">
      <c r="A27" s="6">
        <v>41</v>
      </c>
      <c r="B27" s="36"/>
    </row>
    <row r="28" spans="1:2">
      <c r="A28" s="6">
        <v>65</v>
      </c>
      <c r="B28" s="36"/>
    </row>
    <row r="29" spans="1:2">
      <c r="A29" s="6">
        <v>32</v>
      </c>
      <c r="B29" s="36"/>
    </row>
    <row r="30" spans="1:2">
      <c r="A30" s="6">
        <v>33</v>
      </c>
      <c r="B30" s="36"/>
    </row>
    <row r="31" spans="1:2">
      <c r="A31" s="6">
        <v>65</v>
      </c>
      <c r="B31" s="36"/>
    </row>
    <row r="32" spans="1:2">
      <c r="A32" s="6">
        <v>21</v>
      </c>
      <c r="B32" s="36"/>
    </row>
    <row r="33" spans="1:2">
      <c r="A33" s="6">
        <v>95</v>
      </c>
      <c r="B33" s="36"/>
    </row>
    <row r="34" spans="1:2">
      <c r="A34" s="6">
        <v>55</v>
      </c>
      <c r="B34" s="36"/>
    </row>
    <row r="35" spans="1:2">
      <c r="A35" s="6">
        <v>78</v>
      </c>
      <c r="B35" s="36"/>
    </row>
    <row r="36" spans="1:2">
      <c r="A36" s="6">
        <v>31</v>
      </c>
      <c r="B36" s="36"/>
    </row>
    <row r="37" spans="1:2">
      <c r="A37" s="6">
        <v>59</v>
      </c>
      <c r="B37" s="36"/>
    </row>
    <row r="38" spans="1:2">
      <c r="A38" s="6">
        <v>63</v>
      </c>
      <c r="B38" s="36"/>
    </row>
    <row r="39" spans="1:2">
      <c r="A39" s="6">
        <v>56</v>
      </c>
      <c r="B39" s="36"/>
    </row>
    <row r="40" spans="1:2">
      <c r="A40" s="6">
        <v>53</v>
      </c>
      <c r="B40" s="36"/>
    </row>
    <row r="41" spans="1:2">
      <c r="A41" s="6">
        <v>78</v>
      </c>
      <c r="B41" s="36"/>
    </row>
    <row r="42" spans="1:2">
      <c r="A42" s="6">
        <v>69</v>
      </c>
      <c r="B42" s="36"/>
    </row>
    <row r="43" spans="1:2">
      <c r="A43" s="6">
        <v>70</v>
      </c>
      <c r="B43" s="36"/>
    </row>
    <row r="44" spans="1:2">
      <c r="A44" s="6">
        <v>45</v>
      </c>
      <c r="B44" s="36"/>
    </row>
    <row r="45" spans="1:2">
      <c r="A45" s="6">
        <v>42</v>
      </c>
      <c r="B45" s="36"/>
    </row>
    <row r="46" spans="1:2">
      <c r="A46" s="6">
        <v>54</v>
      </c>
      <c r="B46" s="36"/>
    </row>
    <row r="47" spans="1:2">
      <c r="A47" s="6">
        <v>68</v>
      </c>
      <c r="B47" s="36"/>
    </row>
    <row r="48" spans="1:2">
      <c r="A48" s="6">
        <v>58</v>
      </c>
      <c r="B48" s="36"/>
    </row>
    <row r="49" spans="1:2">
      <c r="A49" s="6">
        <v>100</v>
      </c>
      <c r="B49" s="36"/>
    </row>
    <row r="50" spans="1:2">
      <c r="A50" s="6">
        <v>68</v>
      </c>
      <c r="B50" s="36"/>
    </row>
  </sheetData>
  <mergeCells count="5">
    <mergeCell ref="M7:O7"/>
    <mergeCell ref="E4:I4"/>
    <mergeCell ref="M4:O4"/>
    <mergeCell ref="M5:O5"/>
    <mergeCell ref="M6:O6"/>
  </mergeCells>
  <phoneticPr fontId="19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/>
  </sheetPr>
  <dimension ref="A1:AB78"/>
  <sheetViews>
    <sheetView workbookViewId="0">
      <selection activeCell="A3" sqref="A3:XFD3"/>
    </sheetView>
  </sheetViews>
  <sheetFormatPr defaultColWidth="2.625" defaultRowHeight="13.5"/>
  <cols>
    <col min="1" max="2" width="2.625" style="4"/>
    <col min="3" max="3" width="2.625" style="4" customWidth="1"/>
    <col min="4" max="19" width="2.625" style="4"/>
    <col min="20" max="20" width="2.625" style="4" customWidth="1"/>
    <col min="21" max="16384" width="2.625" style="4"/>
  </cols>
  <sheetData>
    <row r="1" spans="1:28" ht="14.25">
      <c r="A1" s="21" t="s">
        <v>88</v>
      </c>
    </row>
    <row r="3" spans="1:28">
      <c r="A3" s="4" t="s">
        <v>105</v>
      </c>
    </row>
    <row r="5" spans="1:28" s="8" customFormat="1" ht="14.25"/>
    <row r="6" spans="1:28" s="8" customFormat="1" ht="14.25"/>
    <row r="7" spans="1:28" s="8" customFormat="1" ht="14.25"/>
    <row r="8" spans="1:28" s="8" customFormat="1" ht="14.25"/>
    <row r="9" spans="1:28" s="8" customFormat="1" ht="14.25">
      <c r="AA9" s="4"/>
    </row>
    <row r="11" spans="1:28">
      <c r="A11" s="37"/>
    </row>
    <row r="12" spans="1:28">
      <c r="A12" s="37"/>
      <c r="C12" s="4" t="s">
        <v>93</v>
      </c>
      <c r="F12" s="4" t="s">
        <v>94</v>
      </c>
      <c r="G12" s="4" t="s">
        <v>95</v>
      </c>
    </row>
    <row r="13" spans="1:28">
      <c r="A13" s="37"/>
      <c r="C13" s="44" t="s">
        <v>97</v>
      </c>
      <c r="F13" s="4" t="s">
        <v>94</v>
      </c>
      <c r="G13" s="4" t="s">
        <v>96</v>
      </c>
    </row>
    <row r="14" spans="1:28">
      <c r="A14" s="37"/>
      <c r="C14" s="4" t="s">
        <v>98</v>
      </c>
      <c r="F14" s="4" t="s">
        <v>99</v>
      </c>
      <c r="G14" s="4" t="s">
        <v>100</v>
      </c>
    </row>
    <row r="15" spans="1:28">
      <c r="A15" s="37"/>
    </row>
    <row r="16" spans="1:28">
      <c r="A16"/>
      <c r="C16" s="45" t="s">
        <v>92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</row>
    <row r="17" spans="1:28"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</row>
    <row r="18" spans="1:28">
      <c r="C18" s="45"/>
      <c r="D18" s="45" t="s">
        <v>89</v>
      </c>
      <c r="E18" s="45"/>
      <c r="F18" s="252">
        <v>1</v>
      </c>
      <c r="G18" s="252">
        <v>1</v>
      </c>
      <c r="H18" s="252"/>
      <c r="I18" s="252">
        <v>2</v>
      </c>
      <c r="J18" s="252">
        <v>2</v>
      </c>
      <c r="K18" s="252"/>
      <c r="L18" s="252">
        <v>3</v>
      </c>
      <c r="M18" s="252">
        <v>3</v>
      </c>
      <c r="N18" s="252"/>
      <c r="O18" s="252">
        <v>4</v>
      </c>
      <c r="P18" s="252">
        <v>4</v>
      </c>
      <c r="Q18" s="252"/>
      <c r="R18" s="46" t="s">
        <v>91</v>
      </c>
      <c r="S18" s="252">
        <v>5</v>
      </c>
      <c r="T18" s="252">
        <v>6</v>
      </c>
      <c r="U18" s="252"/>
      <c r="V18" s="252">
        <v>6</v>
      </c>
      <c r="W18" s="252"/>
      <c r="X18" s="252"/>
      <c r="Y18" s="252">
        <v>7</v>
      </c>
      <c r="Z18" s="252"/>
      <c r="AA18" s="252"/>
      <c r="AB18" s="45"/>
    </row>
    <row r="19" spans="1:28">
      <c r="C19" s="45"/>
      <c r="D19" s="45"/>
      <c r="E19" s="45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46"/>
      <c r="S19" s="252"/>
      <c r="T19" s="252"/>
      <c r="U19" s="252"/>
      <c r="V19" s="47"/>
      <c r="W19" s="47"/>
      <c r="X19" s="47"/>
      <c r="Y19" s="47"/>
      <c r="Z19" s="47"/>
      <c r="AA19" s="47"/>
      <c r="AB19" s="45"/>
    </row>
    <row r="20" spans="1:28">
      <c r="C20" s="45"/>
      <c r="D20" s="45" t="s">
        <v>90</v>
      </c>
      <c r="E20" s="45"/>
      <c r="F20" s="252">
        <v>-3</v>
      </c>
      <c r="G20" s="252"/>
      <c r="H20" s="252"/>
      <c r="I20" s="252">
        <v>-2</v>
      </c>
      <c r="J20" s="252"/>
      <c r="K20" s="252"/>
      <c r="L20" s="252">
        <v>-1</v>
      </c>
      <c r="M20" s="252"/>
      <c r="N20" s="252"/>
      <c r="O20" s="252">
        <v>0</v>
      </c>
      <c r="P20" s="252"/>
      <c r="Q20" s="252"/>
      <c r="R20" s="46"/>
      <c r="S20" s="252">
        <v>1</v>
      </c>
      <c r="T20" s="252"/>
      <c r="U20" s="252"/>
      <c r="V20" s="252">
        <v>2</v>
      </c>
      <c r="W20" s="252"/>
      <c r="X20" s="252"/>
      <c r="Y20" s="252">
        <v>3</v>
      </c>
      <c r="Z20" s="252"/>
      <c r="AA20" s="252"/>
      <c r="AB20" s="45"/>
    </row>
    <row r="21" spans="1:28"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</row>
    <row r="22" spans="1:28"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</row>
    <row r="23" spans="1:28"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spans="1:28">
      <c r="A24" s="37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</row>
    <row r="25" spans="1:28">
      <c r="A25" s="37"/>
    </row>
    <row r="26" spans="1:28">
      <c r="A26" s="37"/>
      <c r="C26" s="4" t="s">
        <v>101</v>
      </c>
    </row>
    <row r="27" spans="1:28">
      <c r="A27" s="37"/>
      <c r="C27" s="4" t="s">
        <v>104</v>
      </c>
    </row>
    <row r="28" spans="1:28" ht="13.5" customHeight="1">
      <c r="A28" s="37"/>
      <c r="D28" s="251" t="s">
        <v>110</v>
      </c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0">
        <f>ROUND(1234.567,0)</f>
        <v>1235</v>
      </c>
      <c r="Q28" s="250"/>
      <c r="R28" s="250"/>
      <c r="S28" s="250"/>
      <c r="T28" s="49"/>
      <c r="U28" s="49"/>
      <c r="V28" s="49"/>
      <c r="W28" s="49"/>
      <c r="X28" s="49"/>
      <c r="Y28" s="49"/>
    </row>
    <row r="29" spans="1:28" ht="13.5" customHeight="1">
      <c r="A29" s="37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0"/>
      <c r="Q29" s="250"/>
      <c r="R29" s="250"/>
      <c r="S29" s="250"/>
      <c r="T29" s="49"/>
      <c r="U29" s="49"/>
      <c r="V29" s="49"/>
      <c r="W29" s="49"/>
      <c r="X29" s="49"/>
      <c r="Y29" s="49"/>
    </row>
    <row r="30" spans="1:28">
      <c r="A30" s="37"/>
      <c r="C30" s="4" t="s">
        <v>103</v>
      </c>
    </row>
    <row r="31" spans="1:28" ht="13.5" customHeight="1">
      <c r="A31" s="37"/>
      <c r="D31" s="251" t="s">
        <v>112</v>
      </c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>
        <f>ROUND(1234.567,1)</f>
        <v>1234.5999999999999</v>
      </c>
      <c r="Q31" s="251"/>
      <c r="R31" s="251"/>
      <c r="S31" s="251"/>
      <c r="T31" s="49"/>
      <c r="U31" s="49"/>
      <c r="V31" s="49"/>
      <c r="W31" s="49"/>
      <c r="X31" s="49"/>
      <c r="Y31" s="49"/>
    </row>
    <row r="32" spans="1:28" ht="13.5" customHeight="1">
      <c r="A32" s="37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49"/>
      <c r="U32" s="49"/>
      <c r="V32" s="49"/>
      <c r="W32" s="49"/>
      <c r="X32" s="49"/>
      <c r="Y32" s="49"/>
    </row>
    <row r="33" spans="1:27">
      <c r="A33" s="37"/>
      <c r="C33" s="4" t="s">
        <v>102</v>
      </c>
    </row>
    <row r="34" spans="1:27" ht="13.5" customHeight="1">
      <c r="A34" s="38"/>
      <c r="D34" s="251" t="s">
        <v>111</v>
      </c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>
        <f>ROUND(1234.567,-1)</f>
        <v>1230</v>
      </c>
      <c r="Q34" s="251"/>
      <c r="R34" s="251"/>
      <c r="S34" s="251"/>
      <c r="T34" s="49"/>
      <c r="U34" s="49"/>
      <c r="V34" s="49"/>
      <c r="W34" s="49"/>
      <c r="X34" s="49"/>
      <c r="Y34" s="49"/>
    </row>
    <row r="35" spans="1:27" ht="13.5" customHeight="1"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49"/>
      <c r="U35" s="49"/>
      <c r="V35" s="49"/>
      <c r="W35" s="49"/>
      <c r="X35" s="49"/>
      <c r="Y35" s="49"/>
    </row>
    <row r="38" spans="1:27">
      <c r="A38" s="4" t="s">
        <v>106</v>
      </c>
    </row>
    <row r="40" spans="1:27" s="8" customFormat="1" ht="14.25"/>
    <row r="41" spans="1:27" s="8" customFormat="1" ht="14.25"/>
    <row r="42" spans="1:27" s="8" customFormat="1" ht="14.25"/>
    <row r="43" spans="1:27" s="8" customFormat="1" ht="14.25"/>
    <row r="44" spans="1:27" s="8" customFormat="1" ht="14.25">
      <c r="AA44" s="4"/>
    </row>
    <row r="46" spans="1:27">
      <c r="A46" s="37"/>
    </row>
    <row r="47" spans="1:27">
      <c r="A47" s="37"/>
      <c r="C47" s="4" t="s">
        <v>101</v>
      </c>
    </row>
    <row r="48" spans="1:27">
      <c r="A48" s="37"/>
      <c r="C48" s="4" t="s">
        <v>107</v>
      </c>
    </row>
    <row r="49" spans="1:24" ht="13.5" customHeight="1">
      <c r="A49" s="37"/>
      <c r="D49" s="251" t="s">
        <v>113</v>
      </c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0">
        <f>ROUNDUP(1234.567,0)</f>
        <v>1235</v>
      </c>
      <c r="T49" s="250"/>
      <c r="U49" s="250"/>
      <c r="V49" s="250"/>
      <c r="W49" s="49"/>
      <c r="X49" s="49"/>
    </row>
    <row r="50" spans="1:24" ht="13.5" customHeight="1">
      <c r="A50" s="37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0"/>
      <c r="T50" s="250"/>
      <c r="U50" s="250"/>
      <c r="V50" s="250"/>
      <c r="W50" s="49"/>
      <c r="X50" s="49"/>
    </row>
    <row r="51" spans="1:24">
      <c r="A51" s="37"/>
      <c r="C51" s="4" t="s">
        <v>108</v>
      </c>
    </row>
    <row r="52" spans="1:24" ht="13.5" customHeight="1">
      <c r="A52" s="37"/>
      <c r="D52" s="251" t="s">
        <v>114</v>
      </c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>
        <f>ROUNDUP(1234.567,1)</f>
        <v>1234.5999999999999</v>
      </c>
      <c r="T52" s="251"/>
      <c r="U52" s="251"/>
      <c r="V52" s="251"/>
      <c r="W52" s="49"/>
      <c r="X52" s="49"/>
    </row>
    <row r="53" spans="1:24" ht="13.5" customHeight="1">
      <c r="A53" s="37"/>
      <c r="D53" s="251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49"/>
      <c r="X53" s="49"/>
    </row>
    <row r="54" spans="1:24">
      <c r="A54" s="37"/>
      <c r="C54" s="4" t="s">
        <v>109</v>
      </c>
    </row>
    <row r="55" spans="1:24" ht="13.5" customHeight="1">
      <c r="A55" s="38"/>
      <c r="D55" s="251" t="s">
        <v>115</v>
      </c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>
        <f>ROUNDUP(1234.567,-1)</f>
        <v>1240</v>
      </c>
      <c r="T55" s="251"/>
      <c r="U55" s="251"/>
      <c r="V55" s="251"/>
    </row>
    <row r="56" spans="1:24" ht="13.5" customHeight="1"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</row>
    <row r="59" spans="1:24">
      <c r="T59" s="48"/>
    </row>
    <row r="60" spans="1:24">
      <c r="A60" s="4" t="s">
        <v>116</v>
      </c>
    </row>
    <row r="62" spans="1:24" s="8" customFormat="1" ht="14.25"/>
    <row r="63" spans="1:24" s="8" customFormat="1" ht="14.25"/>
    <row r="64" spans="1:24" s="8" customFormat="1" ht="14.25"/>
    <row r="65" spans="1:27" s="8" customFormat="1" ht="14.25"/>
    <row r="66" spans="1:27" s="8" customFormat="1" ht="14.25">
      <c r="AA66" s="4"/>
    </row>
    <row r="68" spans="1:27">
      <c r="A68" s="37"/>
    </row>
    <row r="69" spans="1:27">
      <c r="A69" s="37"/>
      <c r="C69" s="4" t="s">
        <v>101</v>
      </c>
    </row>
    <row r="70" spans="1:27">
      <c r="A70" s="37"/>
      <c r="C70" s="4" t="s">
        <v>107</v>
      </c>
    </row>
    <row r="71" spans="1:27" ht="13.5" customHeight="1">
      <c r="A71" s="37"/>
      <c r="D71" s="251" t="s">
        <v>117</v>
      </c>
      <c r="E71" s="251"/>
      <c r="F71" s="251"/>
      <c r="G71" s="251"/>
      <c r="H71" s="25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0">
        <f>ROUNDDOWN(1234.567,0)</f>
        <v>1234</v>
      </c>
      <c r="T71" s="250"/>
      <c r="U71" s="250"/>
      <c r="V71" s="250"/>
      <c r="W71" s="49"/>
      <c r="X71" s="49"/>
    </row>
    <row r="72" spans="1:27" ht="13.5" customHeight="1">
      <c r="A72" s="37"/>
      <c r="D72" s="251"/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0"/>
      <c r="T72" s="250"/>
      <c r="U72" s="250"/>
      <c r="V72" s="250"/>
      <c r="W72" s="49"/>
      <c r="X72" s="49"/>
    </row>
    <row r="73" spans="1:27">
      <c r="A73" s="37"/>
      <c r="C73" s="4" t="s">
        <v>108</v>
      </c>
    </row>
    <row r="74" spans="1:27" ht="13.5" customHeight="1">
      <c r="A74" s="37"/>
      <c r="D74" s="251" t="s">
        <v>118</v>
      </c>
      <c r="E74" s="251"/>
      <c r="F74" s="251"/>
      <c r="G74" s="251"/>
      <c r="H74" s="251"/>
      <c r="I74" s="251"/>
      <c r="J74" s="251"/>
      <c r="K74" s="251"/>
      <c r="L74" s="251"/>
      <c r="M74" s="251"/>
      <c r="N74" s="251"/>
      <c r="O74" s="251"/>
      <c r="P74" s="251"/>
      <c r="Q74" s="251"/>
      <c r="R74" s="251"/>
      <c r="S74" s="251">
        <f>ROUNDDOWN(1234.567,1)</f>
        <v>1234.5</v>
      </c>
      <c r="T74" s="251"/>
      <c r="U74" s="251"/>
      <c r="V74" s="251"/>
      <c r="W74" s="49"/>
      <c r="X74" s="49"/>
    </row>
    <row r="75" spans="1:27" ht="13.5" customHeight="1">
      <c r="A75" s="37"/>
      <c r="D75" s="251"/>
      <c r="E75" s="251"/>
      <c r="F75" s="251"/>
      <c r="G75" s="251"/>
      <c r="H75" s="251"/>
      <c r="I75" s="251"/>
      <c r="J75" s="251"/>
      <c r="K75" s="251"/>
      <c r="L75" s="251"/>
      <c r="M75" s="251"/>
      <c r="N75" s="251"/>
      <c r="O75" s="251"/>
      <c r="P75" s="251"/>
      <c r="Q75" s="251"/>
      <c r="R75" s="251"/>
      <c r="S75" s="251"/>
      <c r="T75" s="251"/>
      <c r="U75" s="251"/>
      <c r="V75" s="251"/>
      <c r="W75" s="49"/>
      <c r="X75" s="49"/>
    </row>
    <row r="76" spans="1:27">
      <c r="A76" s="37"/>
      <c r="C76" s="4" t="s">
        <v>109</v>
      </c>
    </row>
    <row r="77" spans="1:27" ht="13.5" customHeight="1">
      <c r="A77" s="38"/>
      <c r="D77" s="251" t="s">
        <v>119</v>
      </c>
      <c r="E77" s="251"/>
      <c r="F77" s="251"/>
      <c r="G77" s="251"/>
      <c r="H77" s="251"/>
      <c r="I77" s="251"/>
      <c r="J77" s="251"/>
      <c r="K77" s="251"/>
      <c r="L77" s="251"/>
      <c r="M77" s="251"/>
      <c r="N77" s="251"/>
      <c r="O77" s="251"/>
      <c r="P77" s="251"/>
      <c r="Q77" s="251"/>
      <c r="R77" s="251"/>
      <c r="S77" s="251">
        <f>ROUNDDOWN(1234.567,-1)</f>
        <v>1230</v>
      </c>
      <c r="T77" s="251"/>
      <c r="U77" s="251"/>
      <c r="V77" s="251"/>
      <c r="W77" s="49"/>
      <c r="X77" s="49"/>
    </row>
    <row r="78" spans="1:27" ht="13.5" customHeight="1">
      <c r="D78" s="251"/>
      <c r="E78" s="251"/>
      <c r="F78" s="251"/>
      <c r="G78" s="251"/>
      <c r="H78" s="251"/>
      <c r="I78" s="251"/>
      <c r="J78" s="251"/>
      <c r="K78" s="251"/>
      <c r="L78" s="251"/>
      <c r="M78" s="251"/>
      <c r="N78" s="251"/>
      <c r="O78" s="251"/>
      <c r="P78" s="251"/>
      <c r="Q78" s="251"/>
      <c r="R78" s="251"/>
      <c r="S78" s="251"/>
      <c r="T78" s="251"/>
      <c r="U78" s="251"/>
      <c r="V78" s="251"/>
      <c r="W78" s="49"/>
      <c r="X78" s="49"/>
    </row>
  </sheetData>
  <sheetProtection sheet="1" objects="1" scenarios="1"/>
  <mergeCells count="37">
    <mergeCell ref="V18:X18"/>
    <mergeCell ref="Y18:AA18"/>
    <mergeCell ref="V20:X20"/>
    <mergeCell ref="S18:U18"/>
    <mergeCell ref="S19:U19"/>
    <mergeCell ref="S20:U20"/>
    <mergeCell ref="Y20:AA20"/>
    <mergeCell ref="F20:H20"/>
    <mergeCell ref="F18:H18"/>
    <mergeCell ref="I18:K18"/>
    <mergeCell ref="L18:N18"/>
    <mergeCell ref="O18:Q18"/>
    <mergeCell ref="L20:N20"/>
    <mergeCell ref="O20:Q20"/>
    <mergeCell ref="I20:K20"/>
    <mergeCell ref="F19:H19"/>
    <mergeCell ref="I19:K19"/>
    <mergeCell ref="L19:N19"/>
    <mergeCell ref="O19:Q19"/>
    <mergeCell ref="S55:V56"/>
    <mergeCell ref="D55:R56"/>
    <mergeCell ref="D28:O29"/>
    <mergeCell ref="P28:S29"/>
    <mergeCell ref="D31:O32"/>
    <mergeCell ref="P31:S32"/>
    <mergeCell ref="D34:O35"/>
    <mergeCell ref="P34:S35"/>
    <mergeCell ref="S49:V50"/>
    <mergeCell ref="S52:V53"/>
    <mergeCell ref="D49:R50"/>
    <mergeCell ref="D52:R53"/>
    <mergeCell ref="S71:V72"/>
    <mergeCell ref="S74:V75"/>
    <mergeCell ref="S77:V78"/>
    <mergeCell ref="D71:R72"/>
    <mergeCell ref="D74:R75"/>
    <mergeCell ref="D77:R78"/>
  </mergeCells>
  <phoneticPr fontId="19"/>
  <pageMargins left="0.7" right="0.7" top="0.75" bottom="0.75" header="0.3" footer="0.3"/>
  <pageSetup paperSize="9" orientation="portrait" copie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"/>
  <sheetViews>
    <sheetView workbookViewId="0"/>
  </sheetViews>
  <sheetFormatPr defaultColWidth="8.625" defaultRowHeight="13.5"/>
  <sheetData>
    <row r="1" spans="1:5" ht="14.25">
      <c r="A1" s="3" t="s">
        <v>3</v>
      </c>
      <c r="B1" s="3" t="s">
        <v>0</v>
      </c>
      <c r="C1" s="1"/>
      <c r="D1" s="1"/>
      <c r="E1" s="1"/>
    </row>
    <row r="2" spans="1:5" ht="14.25">
      <c r="A2" s="32">
        <v>81</v>
      </c>
      <c r="B2" s="2" t="str">
        <f>IF(A2&gt;=80,"合格","不合格")</f>
        <v>合格</v>
      </c>
      <c r="C2" s="1"/>
      <c r="D2" s="1"/>
      <c r="E2" s="1"/>
    </row>
    <row r="3" spans="1:5" ht="14.25">
      <c r="A3" s="2">
        <v>75</v>
      </c>
      <c r="B3" s="2" t="str">
        <f>IF(A3&gt;=80,"合格","不合格")</f>
        <v>不合格</v>
      </c>
      <c r="C3" s="1"/>
      <c r="D3" s="1"/>
      <c r="E3" s="1"/>
    </row>
    <row r="4" spans="1:5" ht="14.25">
      <c r="A4" s="1"/>
      <c r="B4" s="1"/>
      <c r="C4" s="1"/>
      <c r="D4" s="1"/>
      <c r="E4" s="1"/>
    </row>
  </sheetData>
  <phoneticPr fontId="19"/>
  <printOptions headings="1"/>
  <pageMargins left="0.70866141732283472" right="0.70866141732283472" top="0.74803149606299213" bottom="0.74803149606299213" header="0.31496062992125984" footer="0.31496062992125984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workbookViewId="0"/>
  </sheetViews>
  <sheetFormatPr defaultColWidth="8.625" defaultRowHeight="13.5"/>
  <sheetData>
    <row r="1" spans="1:5" ht="14.25">
      <c r="A1" s="3" t="s">
        <v>3</v>
      </c>
      <c r="B1" s="253" t="s">
        <v>0</v>
      </c>
      <c r="C1" s="253"/>
      <c r="D1" s="253"/>
      <c r="E1" s="253"/>
    </row>
    <row r="2" spans="1:5" ht="14.25">
      <c r="A2" s="2">
        <v>81</v>
      </c>
      <c r="B2" s="254" t="s">
        <v>7</v>
      </c>
      <c r="C2" s="254"/>
      <c r="D2" s="254"/>
      <c r="E2" s="254"/>
    </row>
    <row r="3" spans="1:5" ht="14.25">
      <c r="A3" s="2">
        <v>75</v>
      </c>
      <c r="B3" s="254" t="s">
        <v>37</v>
      </c>
      <c r="C3" s="254"/>
      <c r="D3" s="254"/>
      <c r="E3" s="254"/>
    </row>
  </sheetData>
  <mergeCells count="3">
    <mergeCell ref="B1:E1"/>
    <mergeCell ref="B2:E2"/>
    <mergeCell ref="B3:E3"/>
  </mergeCells>
  <phoneticPr fontId="19"/>
  <printOptions headings="1"/>
  <pageMargins left="0.70866141732283472" right="0.70866141732283472" top="0.74803149606299213" bottom="0.74803149606299213" header="0.31496062992125984" footer="0.31496062992125984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workbookViewId="0"/>
  </sheetViews>
  <sheetFormatPr defaultColWidth="8.75" defaultRowHeight="13.5"/>
  <cols>
    <col min="1" max="1" width="8.125" style="4" customWidth="1"/>
    <col min="2" max="2" width="9.75" style="4" customWidth="1"/>
    <col min="3" max="16384" width="8.75" style="4"/>
  </cols>
  <sheetData>
    <row r="1" spans="1:2">
      <c r="A1" s="16" t="s">
        <v>1</v>
      </c>
      <c r="B1" s="16" t="s">
        <v>2</v>
      </c>
    </row>
    <row r="2" spans="1:2">
      <c r="A2" s="6">
        <v>10</v>
      </c>
      <c r="B2" s="6">
        <f>IF(A2&gt;=60,1000,IF(A2&gt;=19,1800,800))</f>
        <v>800</v>
      </c>
    </row>
    <row r="3" spans="1:2">
      <c r="A3" s="6">
        <v>20</v>
      </c>
      <c r="B3" s="6">
        <f t="shared" ref="B3:B4" si="0">IF(A3&gt;=60,1000,IF(A3&gt;=19,1800,800))</f>
        <v>1800</v>
      </c>
    </row>
    <row r="4" spans="1:2">
      <c r="A4" s="6">
        <v>60</v>
      </c>
      <c r="B4" s="6">
        <f t="shared" si="0"/>
        <v>1000</v>
      </c>
    </row>
  </sheetData>
  <phoneticPr fontId="19"/>
  <printOptions headings="1"/>
  <pageMargins left="0.70866141732283472" right="0.70866141732283472" top="0.74803149606299213" bottom="0.74803149606299213" header="0.31496062992125984" footer="0.31496062992125984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4"/>
  <sheetViews>
    <sheetView workbookViewId="0"/>
  </sheetViews>
  <sheetFormatPr defaultColWidth="8.75" defaultRowHeight="13.5"/>
  <cols>
    <col min="1" max="1" width="8.125" style="4" customWidth="1"/>
    <col min="2" max="2" width="35.125" style="4" bestFit="1" customWidth="1"/>
    <col min="3" max="16384" width="8.75" style="4"/>
  </cols>
  <sheetData>
    <row r="1" spans="1:2">
      <c r="A1" s="16" t="s">
        <v>1</v>
      </c>
      <c r="B1" s="16" t="s">
        <v>2</v>
      </c>
    </row>
    <row r="2" spans="1:2">
      <c r="A2" s="6">
        <v>10</v>
      </c>
      <c r="B2" s="31" t="s">
        <v>33</v>
      </c>
    </row>
    <row r="3" spans="1:2">
      <c r="A3" s="6">
        <v>20</v>
      </c>
      <c r="B3" s="31" t="s">
        <v>65</v>
      </c>
    </row>
    <row r="4" spans="1:2">
      <c r="A4" s="6">
        <v>60</v>
      </c>
      <c r="B4" s="31" t="s">
        <v>66</v>
      </c>
    </row>
  </sheetData>
  <phoneticPr fontId="19"/>
  <printOptions headings="1"/>
  <pageMargins left="0.70866141732283472" right="0.70866141732283472" top="0.74803149606299213" bottom="0.74803149606299213" header="0.31496062992125984" footer="0.31496062992125984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AW54"/>
  <sheetViews>
    <sheetView topLeftCell="A22" zoomScale="80" zoomScaleNormal="80" zoomScalePageLayoutView="80" workbookViewId="0"/>
  </sheetViews>
  <sheetFormatPr defaultColWidth="8.75" defaultRowHeight="13.5"/>
  <cols>
    <col min="1" max="43" width="2.75" style="4" customWidth="1"/>
    <col min="44" max="49" width="2.625" style="4" customWidth="1"/>
    <col min="50" max="16384" width="8.75" style="4"/>
  </cols>
  <sheetData>
    <row r="1" spans="1:48" s="8" customFormat="1" ht="17.25">
      <c r="A1" s="7" t="s">
        <v>5</v>
      </c>
    </row>
    <row r="2" spans="1:48" s="8" customFormat="1" ht="14.25"/>
    <row r="3" spans="1:48" s="8" customFormat="1" ht="14.25">
      <c r="A3" s="8" t="s">
        <v>35</v>
      </c>
    </row>
    <row r="4" spans="1:48" s="8" customFormat="1" ht="14.25"/>
    <row r="5" spans="1:48" s="8" customFormat="1" ht="14.25">
      <c r="Y5" s="8" t="s">
        <v>12</v>
      </c>
      <c r="AL5" s="8" t="s">
        <v>84</v>
      </c>
    </row>
    <row r="6" spans="1:48" s="8" customFormat="1" ht="14.25">
      <c r="Z6" s="213" t="s">
        <v>8</v>
      </c>
      <c r="AA6" s="214"/>
      <c r="AB6" s="214"/>
      <c r="AC6" s="214"/>
      <c r="AD6" s="214"/>
      <c r="AE6" s="214"/>
      <c r="AF6" s="214"/>
      <c r="AG6" s="214"/>
      <c r="AH6" s="214" t="s">
        <v>11</v>
      </c>
      <c r="AI6" s="214"/>
      <c r="AJ6" s="215"/>
      <c r="AM6" s="256" t="s">
        <v>85</v>
      </c>
      <c r="AN6" s="256"/>
      <c r="AO6" s="256"/>
      <c r="AP6" s="256"/>
      <c r="AQ6" s="256" t="s">
        <v>11</v>
      </c>
      <c r="AR6" s="256"/>
      <c r="AS6" s="256"/>
    </row>
    <row r="7" spans="1:48" s="8" customFormat="1" ht="14.25">
      <c r="Z7" s="255" t="s">
        <v>13</v>
      </c>
      <c r="AA7" s="218"/>
      <c r="AB7" s="218"/>
      <c r="AC7" s="218"/>
      <c r="AD7" s="218"/>
      <c r="AE7" s="258" t="s">
        <v>15</v>
      </c>
      <c r="AF7" s="258"/>
      <c r="AG7" s="258"/>
      <c r="AH7" s="218" t="s">
        <v>9</v>
      </c>
      <c r="AI7" s="218"/>
      <c r="AJ7" s="219"/>
      <c r="AM7" s="257" t="s">
        <v>13</v>
      </c>
      <c r="AN7" s="257"/>
      <c r="AO7" s="257"/>
      <c r="AP7" s="257"/>
      <c r="AQ7" s="257" t="s">
        <v>9</v>
      </c>
      <c r="AR7" s="257"/>
      <c r="AS7" s="257"/>
    </row>
    <row r="8" spans="1:48" s="8" customFormat="1" ht="14.25">
      <c r="Z8" s="220" t="s">
        <v>14</v>
      </c>
      <c r="AA8" s="221"/>
      <c r="AB8" s="221"/>
      <c r="AC8" s="221"/>
      <c r="AD8" s="221"/>
      <c r="AE8" s="259" t="s">
        <v>15</v>
      </c>
      <c r="AF8" s="259"/>
      <c r="AG8" s="259"/>
      <c r="AH8" s="222" t="s">
        <v>10</v>
      </c>
      <c r="AI8" s="222"/>
      <c r="AJ8" s="223"/>
      <c r="AM8" s="257" t="s">
        <v>86</v>
      </c>
      <c r="AN8" s="257"/>
      <c r="AO8" s="257"/>
      <c r="AP8" s="257"/>
      <c r="AQ8" s="257" t="s">
        <v>10</v>
      </c>
      <c r="AR8" s="257"/>
      <c r="AS8" s="257"/>
    </row>
    <row r="9" spans="1:48" s="8" customFormat="1" ht="14.25"/>
    <row r="10" spans="1:48" s="8" customFormat="1" ht="14.25">
      <c r="A10" s="8" t="s">
        <v>38</v>
      </c>
      <c r="Z10" s="8" t="s">
        <v>87</v>
      </c>
    </row>
    <row r="11" spans="1:48" s="8" customFormat="1" ht="14.25">
      <c r="A11" s="8" t="s">
        <v>42</v>
      </c>
    </row>
    <row r="12" spans="1:48" s="8" customFormat="1" ht="14.25"/>
    <row r="13" spans="1:48" s="8" customFormat="1" ht="14.25"/>
    <row r="14" spans="1:48" s="8" customFormat="1" ht="14.25"/>
    <row r="15" spans="1:48" s="8" customFormat="1" ht="14.25">
      <c r="AE15" s="260" t="s">
        <v>39</v>
      </c>
      <c r="AF15" s="261"/>
      <c r="AG15" s="261"/>
      <c r="AH15" s="261"/>
      <c r="AI15" s="261"/>
      <c r="AJ15" s="261"/>
      <c r="AK15" s="261"/>
      <c r="AL15" s="261"/>
      <c r="AM15" s="261"/>
      <c r="AN15" s="261"/>
      <c r="AO15" s="261"/>
      <c r="AP15" s="261"/>
      <c r="AQ15" s="262"/>
      <c r="AR15" s="260" t="s">
        <v>40</v>
      </c>
      <c r="AS15" s="261"/>
      <c r="AT15" s="261"/>
      <c r="AU15" s="261"/>
      <c r="AV15" s="262"/>
    </row>
    <row r="16" spans="1:48" s="8" customFormat="1" ht="14.25">
      <c r="AE16" s="268" t="s">
        <v>48</v>
      </c>
      <c r="AF16" s="269"/>
      <c r="AG16" s="269"/>
      <c r="AH16" s="269"/>
      <c r="AI16" s="269"/>
      <c r="AJ16" s="269"/>
      <c r="AK16" s="269"/>
      <c r="AL16" s="269"/>
      <c r="AM16" s="269"/>
      <c r="AN16" s="269"/>
      <c r="AO16" s="269"/>
      <c r="AP16" s="269"/>
      <c r="AQ16" s="270"/>
      <c r="AR16" s="265" t="s">
        <v>54</v>
      </c>
      <c r="AS16" s="266"/>
      <c r="AT16" s="266"/>
      <c r="AU16" s="266"/>
      <c r="AV16" s="267"/>
    </row>
    <row r="17" spans="1:49" s="8" customFormat="1" ht="14.25">
      <c r="AE17" s="268" t="s">
        <v>49</v>
      </c>
      <c r="AF17" s="269"/>
      <c r="AG17" s="269"/>
      <c r="AH17" s="269"/>
      <c r="AI17" s="269"/>
      <c r="AJ17" s="269"/>
      <c r="AK17" s="269"/>
      <c r="AL17" s="269"/>
      <c r="AM17" s="269"/>
      <c r="AN17" s="269"/>
      <c r="AO17" s="269"/>
      <c r="AP17" s="269"/>
      <c r="AQ17" s="270"/>
      <c r="AR17" s="265" t="s">
        <v>46</v>
      </c>
      <c r="AS17" s="266"/>
      <c r="AT17" s="266"/>
      <c r="AU17" s="266"/>
      <c r="AV17" s="267"/>
    </row>
    <row r="18" spans="1:49" s="8" customFormat="1" ht="14.25" customHeight="1">
      <c r="AE18" s="268" t="s">
        <v>50</v>
      </c>
      <c r="AF18" s="269"/>
      <c r="AG18" s="269"/>
      <c r="AH18" s="269"/>
      <c r="AI18" s="269"/>
      <c r="AJ18" s="269"/>
      <c r="AK18" s="269"/>
      <c r="AL18" s="269"/>
      <c r="AM18" s="269"/>
      <c r="AN18" s="269"/>
      <c r="AO18" s="269"/>
      <c r="AP18" s="269"/>
      <c r="AQ18" s="270"/>
      <c r="AR18" s="265" t="s">
        <v>45</v>
      </c>
      <c r="AS18" s="266"/>
      <c r="AT18" s="266"/>
      <c r="AU18" s="266"/>
      <c r="AV18" s="267"/>
    </row>
    <row r="19" spans="1:49" s="8" customFormat="1" ht="14.25">
      <c r="AE19" s="271" t="s">
        <v>51</v>
      </c>
      <c r="AF19" s="272"/>
      <c r="AG19" s="272"/>
      <c r="AH19" s="272"/>
      <c r="AI19" s="272"/>
      <c r="AJ19" s="272"/>
      <c r="AK19" s="272"/>
      <c r="AL19" s="272"/>
      <c r="AM19" s="272"/>
      <c r="AN19" s="272"/>
      <c r="AO19" s="272"/>
      <c r="AP19" s="272"/>
      <c r="AQ19" s="273"/>
      <c r="AR19" s="277" t="s">
        <v>44</v>
      </c>
      <c r="AS19" s="278"/>
      <c r="AT19" s="278"/>
      <c r="AU19" s="278"/>
      <c r="AV19" s="279"/>
    </row>
    <row r="20" spans="1:49" s="8" customFormat="1" ht="14.25" customHeight="1">
      <c r="AE20" s="274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6"/>
      <c r="AR20" s="280"/>
      <c r="AS20" s="281"/>
      <c r="AT20" s="281"/>
      <c r="AU20" s="281"/>
      <c r="AV20" s="282"/>
    </row>
    <row r="21" spans="1:49" s="8" customFormat="1" ht="14.25">
      <c r="AE21" s="271" t="s">
        <v>52</v>
      </c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3"/>
      <c r="AR21" s="277" t="s">
        <v>43</v>
      </c>
      <c r="AS21" s="278"/>
      <c r="AT21" s="278"/>
      <c r="AU21" s="278"/>
      <c r="AV21" s="279"/>
    </row>
    <row r="22" spans="1:49" s="8" customFormat="1" ht="14.25">
      <c r="AE22" s="274"/>
      <c r="AF22" s="275"/>
      <c r="AG22" s="275"/>
      <c r="AH22" s="275"/>
      <c r="AI22" s="275"/>
      <c r="AJ22" s="275"/>
      <c r="AK22" s="275"/>
      <c r="AL22" s="275"/>
      <c r="AM22" s="275"/>
      <c r="AN22" s="275"/>
      <c r="AO22" s="275"/>
      <c r="AP22" s="275"/>
      <c r="AQ22" s="276"/>
      <c r="AR22" s="280"/>
      <c r="AS22" s="281"/>
      <c r="AT22" s="281"/>
      <c r="AU22" s="281"/>
      <c r="AV22" s="282"/>
    </row>
    <row r="23" spans="1:49" s="8" customFormat="1" ht="14.25">
      <c r="AE23" s="268" t="s">
        <v>53</v>
      </c>
      <c r="AF23" s="269"/>
      <c r="AG23" s="269"/>
      <c r="AH23" s="269"/>
      <c r="AI23" s="269"/>
      <c r="AJ23" s="269"/>
      <c r="AK23" s="269"/>
      <c r="AL23" s="269"/>
      <c r="AM23" s="269"/>
      <c r="AN23" s="269"/>
      <c r="AO23" s="269"/>
      <c r="AP23" s="269"/>
      <c r="AQ23" s="270"/>
      <c r="AR23" s="265" t="s">
        <v>47</v>
      </c>
      <c r="AS23" s="266"/>
      <c r="AT23" s="266"/>
      <c r="AU23" s="266"/>
      <c r="AV23" s="267"/>
    </row>
    <row r="24" spans="1:49" s="8" customFormat="1" ht="14.25"/>
    <row r="25" spans="1:49" s="8" customFormat="1" ht="14.25">
      <c r="A25" s="8" t="s">
        <v>36</v>
      </c>
    </row>
    <row r="26" spans="1:49" s="8" customFormat="1" ht="14.25"/>
    <row r="27" spans="1:49" s="8" customFormat="1" ht="14.25"/>
    <row r="28" spans="1:49" s="8" customFormat="1" ht="14.25"/>
    <row r="29" spans="1:49" s="8" customFormat="1" ht="14.25"/>
    <row r="30" spans="1:49" s="8" customFormat="1" ht="14.25">
      <c r="AC30" s="4"/>
    </row>
    <row r="31" spans="1:49" s="8" customFormat="1" ht="14.25">
      <c r="A31" s="8" t="s">
        <v>41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9" ht="14.25">
      <c r="AR32" s="8"/>
      <c r="AS32" s="8"/>
      <c r="AT32" s="8"/>
      <c r="AU32" s="8"/>
      <c r="AV32" s="8"/>
      <c r="AW32" s="8"/>
    </row>
    <row r="33" spans="1:49" ht="14.25">
      <c r="AV33" s="8"/>
      <c r="AW33" s="8"/>
    </row>
    <row r="34" spans="1:49" ht="14.25">
      <c r="AC34" s="8"/>
    </row>
    <row r="35" spans="1:49" ht="14.25"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</row>
    <row r="36" spans="1:49" ht="15" customHeight="1">
      <c r="A36" s="5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</row>
    <row r="37" spans="1:49" s="8" customFormat="1" ht="14.25">
      <c r="A37" s="8" t="s">
        <v>4</v>
      </c>
      <c r="AR37" s="4"/>
      <c r="AS37" s="4"/>
      <c r="AT37" s="4"/>
      <c r="AU37" s="4"/>
      <c r="AV37" s="4"/>
      <c r="AW37" s="4"/>
    </row>
    <row r="38" spans="1:49" s="8" customFormat="1" ht="14.25">
      <c r="A38" s="8" t="s">
        <v>6</v>
      </c>
      <c r="AV38" s="4"/>
      <c r="AW38" s="4"/>
    </row>
    <row r="39" spans="1:49" s="8" customFormat="1" ht="14.25"/>
    <row r="40" spans="1:49" s="8" customFormat="1" ht="14.25">
      <c r="A40" s="10"/>
      <c r="B40" s="10"/>
    </row>
    <row r="41" spans="1:49" s="8" customFormat="1" ht="14.25"/>
    <row r="42" spans="1:49" s="8" customFormat="1" ht="14.25"/>
    <row r="43" spans="1:49" s="8" customFormat="1" ht="14.25">
      <c r="A43" s="10"/>
      <c r="B43" s="263"/>
      <c r="C43" s="263"/>
      <c r="D43" s="263"/>
      <c r="E43" s="263"/>
      <c r="AC43" s="4"/>
    </row>
    <row r="44" spans="1:49" s="8" customFormat="1" ht="14.25">
      <c r="B44" s="264"/>
      <c r="C44" s="264"/>
      <c r="D44" s="264"/>
      <c r="E44" s="26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9" s="8" customFormat="1" ht="14.25"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9" ht="14.25">
      <c r="AR46" s="8"/>
      <c r="AS46" s="8"/>
      <c r="AT46" s="8"/>
      <c r="AU46" s="8"/>
      <c r="AV46" s="8"/>
      <c r="AW46" s="8"/>
    </row>
    <row r="47" spans="1:49" ht="14.25">
      <c r="AV47" s="8"/>
      <c r="AW47" s="8"/>
    </row>
    <row r="52" spans="6:6" ht="18.75">
      <c r="F52" s="15"/>
    </row>
    <row r="53" spans="6:6" ht="18.75">
      <c r="F53" s="15"/>
    </row>
    <row r="54" spans="6:6" ht="18.75">
      <c r="F54" s="15"/>
    </row>
  </sheetData>
  <sheetProtection sheet="1" objects="1" scenarios="1"/>
  <mergeCells count="31">
    <mergeCell ref="AR15:AV15"/>
    <mergeCell ref="B43:E43"/>
    <mergeCell ref="B44:E44"/>
    <mergeCell ref="AR18:AV18"/>
    <mergeCell ref="AR17:AV17"/>
    <mergeCell ref="AR23:AV23"/>
    <mergeCell ref="AE16:AQ16"/>
    <mergeCell ref="AE21:AQ22"/>
    <mergeCell ref="AE19:AQ20"/>
    <mergeCell ref="AE18:AQ18"/>
    <mergeCell ref="AE17:AQ17"/>
    <mergeCell ref="AE23:AQ23"/>
    <mergeCell ref="AR16:AV16"/>
    <mergeCell ref="AR21:AV22"/>
    <mergeCell ref="AR19:AV20"/>
    <mergeCell ref="AE15:AQ15"/>
    <mergeCell ref="AQ6:AS6"/>
    <mergeCell ref="AQ7:AS7"/>
    <mergeCell ref="AQ8:AS8"/>
    <mergeCell ref="AH7:AJ7"/>
    <mergeCell ref="AH8:AJ8"/>
    <mergeCell ref="AH6:AJ6"/>
    <mergeCell ref="Z6:AD6"/>
    <mergeCell ref="Z7:AD7"/>
    <mergeCell ref="Z8:AD8"/>
    <mergeCell ref="AM6:AP6"/>
    <mergeCell ref="AM7:AP7"/>
    <mergeCell ref="AM8:AP8"/>
    <mergeCell ref="AE6:AG6"/>
    <mergeCell ref="AE7:AG7"/>
    <mergeCell ref="AE8:AG8"/>
  </mergeCells>
  <phoneticPr fontId="19"/>
  <pageMargins left="0.25" right="0.25" top="0.75" bottom="0.75" header="0.3" footer="0.3"/>
  <pageSetup paperSize="9" scale="72" orientation="portrait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/>
    <pageSetUpPr fitToPage="1"/>
  </sheetPr>
  <dimension ref="A1:N87"/>
  <sheetViews>
    <sheetView topLeftCell="A85" zoomScale="80" zoomScaleNormal="80" zoomScalePageLayoutView="80" workbookViewId="0"/>
  </sheetViews>
  <sheetFormatPr defaultColWidth="8.75" defaultRowHeight="14.25"/>
  <cols>
    <col min="1" max="37" width="2.625" style="8" customWidth="1"/>
    <col min="38" max="16384" width="8.75" style="8"/>
  </cols>
  <sheetData>
    <row r="1" spans="1:14">
      <c r="A1" s="21" t="s">
        <v>31</v>
      </c>
    </row>
    <row r="3" spans="1:14">
      <c r="B3" s="8" t="s">
        <v>22</v>
      </c>
    </row>
    <row r="4" spans="1:14">
      <c r="C4" s="213" t="s">
        <v>17</v>
      </c>
      <c r="D4" s="214"/>
      <c r="E4" s="214"/>
      <c r="F4" s="214"/>
      <c r="G4" s="214"/>
      <c r="H4" s="9"/>
      <c r="I4" s="9"/>
      <c r="J4" s="9"/>
      <c r="K4" s="214" t="s">
        <v>23</v>
      </c>
      <c r="L4" s="214"/>
      <c r="M4" s="215"/>
      <c r="N4" s="10"/>
    </row>
    <row r="5" spans="1:14">
      <c r="C5" s="17" t="s">
        <v>24</v>
      </c>
      <c r="H5" s="11"/>
      <c r="I5" s="11" t="s">
        <v>15</v>
      </c>
      <c r="K5" s="283">
        <v>1000</v>
      </c>
      <c r="L5" s="218"/>
      <c r="M5" s="219"/>
    </row>
    <row r="6" spans="1:14">
      <c r="C6" s="17" t="s">
        <v>25</v>
      </c>
      <c r="F6" s="8" t="s">
        <v>26</v>
      </c>
      <c r="H6" s="11"/>
      <c r="I6" s="11" t="s">
        <v>15</v>
      </c>
      <c r="K6" s="284">
        <v>1800</v>
      </c>
      <c r="L6" s="284"/>
      <c r="M6" s="285"/>
    </row>
    <row r="7" spans="1:14">
      <c r="C7" s="18"/>
      <c r="D7" s="19"/>
      <c r="E7" s="19"/>
      <c r="F7" s="13" t="s">
        <v>27</v>
      </c>
      <c r="G7" s="19"/>
      <c r="H7" s="12"/>
      <c r="I7" s="13" t="s">
        <v>15</v>
      </c>
      <c r="J7" s="14"/>
      <c r="K7" s="222">
        <v>800</v>
      </c>
      <c r="L7" s="222"/>
      <c r="M7" s="223"/>
    </row>
    <row r="8" spans="1:14">
      <c r="C8" s="34"/>
      <c r="D8" s="34"/>
      <c r="E8" s="34"/>
      <c r="F8" s="11"/>
      <c r="G8" s="34"/>
      <c r="H8" s="10"/>
      <c r="I8" s="11"/>
    </row>
    <row r="16" spans="1:14">
      <c r="A16" s="8" t="s">
        <v>67</v>
      </c>
    </row>
    <row r="17" spans="1:1">
      <c r="A17" s="8" t="s">
        <v>68</v>
      </c>
    </row>
    <row r="19" spans="1:1">
      <c r="A19" s="8" t="s">
        <v>29</v>
      </c>
    </row>
    <row r="38" spans="1:1">
      <c r="A38" s="8" t="s">
        <v>30</v>
      </c>
    </row>
    <row r="53" spans="1:1">
      <c r="A53" s="8" t="s">
        <v>69</v>
      </c>
    </row>
    <row r="65" spans="1:1">
      <c r="A65" s="8" t="s">
        <v>70</v>
      </c>
    </row>
    <row r="73" spans="1:1">
      <c r="A73" s="22" t="s">
        <v>28</v>
      </c>
    </row>
    <row r="74" spans="1:1">
      <c r="A74" s="8" t="s">
        <v>32</v>
      </c>
    </row>
    <row r="76" spans="1:1">
      <c r="A76" s="8" t="s">
        <v>6</v>
      </c>
    </row>
    <row r="87" spans="2:2">
      <c r="B87" s="8" t="s">
        <v>34</v>
      </c>
    </row>
  </sheetData>
  <sheetProtection sheet="1" objects="1" scenarios="1"/>
  <mergeCells count="5">
    <mergeCell ref="C4:G4"/>
    <mergeCell ref="K4:M4"/>
    <mergeCell ref="K5:M5"/>
    <mergeCell ref="K7:M7"/>
    <mergeCell ref="K6:M6"/>
  </mergeCells>
  <phoneticPr fontId="19"/>
  <pageMargins left="0.25" right="0.25" top="0.75" bottom="0.75" header="0.3" footer="0.3"/>
  <pageSetup paperSize="9" scale="74" fitToHeight="0" orientation="portrait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I71"/>
  <sheetViews>
    <sheetView workbookViewId="0">
      <selection sqref="A1:I1"/>
    </sheetView>
  </sheetViews>
  <sheetFormatPr defaultRowHeight="13.5"/>
  <cols>
    <col min="1" max="1" width="9" style="58"/>
    <col min="2" max="2" width="12.75" style="58" customWidth="1"/>
    <col min="3" max="3" width="12.25" style="58" customWidth="1"/>
    <col min="4" max="4" width="9" style="58"/>
    <col min="5" max="5" width="12.5" style="58" customWidth="1"/>
    <col min="6" max="6" width="10.625" style="58" bestFit="1" customWidth="1"/>
    <col min="7" max="16384" width="9" style="58"/>
  </cols>
  <sheetData>
    <row r="1" spans="1:9" ht="30.75">
      <c r="A1" s="181" t="s">
        <v>198</v>
      </c>
      <c r="B1" s="181"/>
      <c r="C1" s="181"/>
      <c r="D1" s="181"/>
      <c r="E1" s="181"/>
      <c r="F1" s="181"/>
      <c r="G1" s="181"/>
      <c r="H1" s="181"/>
      <c r="I1" s="181"/>
    </row>
    <row r="2" spans="1:9" ht="21">
      <c r="A2" s="129" t="s">
        <v>231</v>
      </c>
      <c r="B2" s="129"/>
      <c r="C2" s="129"/>
      <c r="D2" s="129"/>
      <c r="E2" s="129"/>
      <c r="F2" s="129"/>
      <c r="G2" s="129"/>
      <c r="H2" s="129"/>
      <c r="I2" s="129"/>
    </row>
    <row r="8" spans="1:9" s="108" customFormat="1" ht="18.75">
      <c r="A8" s="108" t="s">
        <v>199</v>
      </c>
    </row>
    <row r="9" spans="1:9" s="108" customFormat="1" ht="18.75">
      <c r="A9" s="108" t="s">
        <v>200</v>
      </c>
    </row>
    <row r="11" spans="1:9" ht="24">
      <c r="A11" s="147" t="s">
        <v>147</v>
      </c>
      <c r="B11" s="147"/>
      <c r="C11" s="147"/>
      <c r="D11" s="147"/>
      <c r="E11" s="147"/>
      <c r="F11" s="147"/>
      <c r="G11" s="147"/>
      <c r="H11" s="147"/>
      <c r="I11" s="147"/>
    </row>
    <row r="12" spans="1:9" ht="14.25" customHeight="1">
      <c r="A12" s="109" t="s">
        <v>201</v>
      </c>
      <c r="B12" s="107"/>
      <c r="C12" s="107"/>
      <c r="D12" s="107"/>
      <c r="E12" s="107"/>
      <c r="F12" s="107"/>
      <c r="G12" s="107"/>
      <c r="H12" s="107"/>
      <c r="I12" s="107"/>
    </row>
    <row r="13" spans="1:9" ht="14.25" thickBot="1"/>
    <row r="14" spans="1:9" ht="17.25">
      <c r="B14" s="110" t="s">
        <v>202</v>
      </c>
      <c r="C14" s="111" t="s">
        <v>203</v>
      </c>
      <c r="D14" s="112"/>
      <c r="E14" s="112" t="s">
        <v>204</v>
      </c>
      <c r="F14" s="112"/>
      <c r="G14" s="112"/>
    </row>
    <row r="15" spans="1:9" ht="17.25">
      <c r="B15" s="113">
        <v>1</v>
      </c>
      <c r="C15" s="114"/>
      <c r="D15" s="112"/>
      <c r="E15" s="115" t="s">
        <v>202</v>
      </c>
      <c r="F15" s="115" t="s">
        <v>205</v>
      </c>
      <c r="G15" s="112"/>
    </row>
    <row r="16" spans="1:9" ht="17.25">
      <c r="B16" s="116">
        <v>2</v>
      </c>
      <c r="C16" s="114"/>
      <c r="D16" s="112"/>
      <c r="E16" s="117">
        <v>1</v>
      </c>
      <c r="F16" s="118" t="s">
        <v>206</v>
      </c>
      <c r="G16" s="112"/>
    </row>
    <row r="17" spans="2:7" ht="17.25">
      <c r="B17" s="116">
        <v>3</v>
      </c>
      <c r="C17" s="114"/>
      <c r="D17" s="112"/>
      <c r="E17" s="118">
        <v>2</v>
      </c>
      <c r="F17" s="118" t="s">
        <v>207</v>
      </c>
      <c r="G17" s="112"/>
    </row>
    <row r="18" spans="2:7" ht="17.25">
      <c r="B18" s="116">
        <v>1</v>
      </c>
      <c r="C18" s="114"/>
      <c r="D18" s="112"/>
      <c r="E18" s="118">
        <v>3</v>
      </c>
      <c r="F18" s="118" t="s">
        <v>208</v>
      </c>
      <c r="G18" s="112"/>
    </row>
    <row r="19" spans="2:7" ht="17.25">
      <c r="B19" s="116">
        <v>2</v>
      </c>
      <c r="C19" s="114"/>
      <c r="D19" s="112"/>
      <c r="E19" s="119" t="s">
        <v>209</v>
      </c>
      <c r="F19" s="120" t="s">
        <v>210</v>
      </c>
      <c r="G19" s="112"/>
    </row>
    <row r="20" spans="2:7" ht="18" thickBot="1">
      <c r="B20" s="121">
        <v>3</v>
      </c>
      <c r="C20" s="122"/>
      <c r="D20" s="112"/>
      <c r="E20" s="112"/>
      <c r="F20" s="112"/>
      <c r="G20" s="112"/>
    </row>
    <row r="21" spans="2:7" ht="17.25">
      <c r="B21" s="112"/>
      <c r="C21" s="112" t="s">
        <v>211</v>
      </c>
      <c r="D21" s="112"/>
      <c r="E21" s="112"/>
      <c r="F21" s="112"/>
      <c r="G21" s="112"/>
    </row>
    <row r="22" spans="2:7" ht="17.25">
      <c r="B22" s="112" t="s">
        <v>212</v>
      </c>
      <c r="C22" s="112"/>
      <c r="D22" s="112"/>
      <c r="E22" s="112"/>
      <c r="F22" s="112"/>
      <c r="G22" s="112"/>
    </row>
    <row r="23" spans="2:7" ht="17.25">
      <c r="B23" s="112"/>
      <c r="C23" s="112"/>
      <c r="D23" s="112"/>
      <c r="E23" s="112"/>
      <c r="F23" s="112"/>
      <c r="G23" s="112"/>
    </row>
    <row r="24" spans="2:7" ht="18" thickBot="1">
      <c r="B24" s="112"/>
      <c r="C24" s="112"/>
      <c r="D24" s="112"/>
      <c r="E24" s="112"/>
      <c r="F24" s="112"/>
      <c r="G24" s="112"/>
    </row>
    <row r="25" spans="2:7" ht="17.25">
      <c r="B25" s="110" t="s">
        <v>202</v>
      </c>
      <c r="C25" s="111" t="s">
        <v>203</v>
      </c>
      <c r="D25" s="112"/>
      <c r="E25" s="112" t="s">
        <v>204</v>
      </c>
      <c r="F25" s="112"/>
      <c r="G25" s="112"/>
    </row>
    <row r="26" spans="2:7" ht="17.25">
      <c r="B26" s="116">
        <v>1</v>
      </c>
      <c r="C26" s="114" t="s">
        <v>206</v>
      </c>
      <c r="D26" s="112"/>
      <c r="E26" s="115" t="s">
        <v>202</v>
      </c>
      <c r="F26" s="115" t="s">
        <v>205</v>
      </c>
      <c r="G26" s="112"/>
    </row>
    <row r="27" spans="2:7" ht="17.25">
      <c r="B27" s="116">
        <v>2</v>
      </c>
      <c r="C27" s="123"/>
      <c r="D27" s="112"/>
      <c r="E27" s="118">
        <v>1</v>
      </c>
      <c r="F27" s="117" t="s">
        <v>206</v>
      </c>
      <c r="G27" s="112"/>
    </row>
    <row r="28" spans="2:7" ht="17.25">
      <c r="B28" s="116">
        <v>3</v>
      </c>
      <c r="C28" s="123"/>
      <c r="D28" s="112"/>
      <c r="E28" s="118">
        <v>2</v>
      </c>
      <c r="F28" s="118" t="s">
        <v>207</v>
      </c>
      <c r="G28" s="112"/>
    </row>
    <row r="29" spans="2:7" ht="17.25">
      <c r="B29" s="116">
        <v>1</v>
      </c>
      <c r="C29" s="123"/>
      <c r="D29" s="112"/>
      <c r="E29" s="118">
        <v>3</v>
      </c>
      <c r="F29" s="118" t="s">
        <v>208</v>
      </c>
      <c r="G29" s="112"/>
    </row>
    <row r="30" spans="2:7" ht="17.25">
      <c r="B30" s="116">
        <v>3</v>
      </c>
      <c r="C30" s="123"/>
      <c r="D30" s="112"/>
      <c r="E30" s="119" t="s">
        <v>209</v>
      </c>
      <c r="F30" s="120" t="s">
        <v>210</v>
      </c>
      <c r="G30" s="112"/>
    </row>
    <row r="31" spans="2:7" ht="18" thickBot="1">
      <c r="B31" s="121">
        <v>2</v>
      </c>
      <c r="C31" s="124"/>
      <c r="D31" s="112"/>
      <c r="E31" s="112"/>
      <c r="F31" s="112"/>
      <c r="G31" s="112"/>
    </row>
    <row r="34" spans="2:9" ht="14.25" thickBot="1"/>
    <row r="35" spans="2:9" ht="17.25">
      <c r="B35" s="110" t="s">
        <v>202</v>
      </c>
      <c r="C35" s="111" t="s">
        <v>203</v>
      </c>
      <c r="E35" s="112" t="s">
        <v>204</v>
      </c>
      <c r="F35" s="112"/>
    </row>
    <row r="36" spans="2:9" ht="17.25">
      <c r="B36" s="116">
        <v>1</v>
      </c>
      <c r="C36" s="114" t="s">
        <v>206</v>
      </c>
      <c r="E36" s="115" t="s">
        <v>202</v>
      </c>
      <c r="F36" s="115" t="s">
        <v>205</v>
      </c>
    </row>
    <row r="37" spans="2:9" ht="17.25">
      <c r="B37" s="116">
        <v>2</v>
      </c>
      <c r="C37" s="114" t="s">
        <v>207</v>
      </c>
      <c r="E37" s="118">
        <v>1</v>
      </c>
      <c r="F37" s="118" t="s">
        <v>206</v>
      </c>
    </row>
    <row r="38" spans="2:9" ht="17.25">
      <c r="B38" s="116">
        <v>3</v>
      </c>
      <c r="C38" s="114" t="s">
        <v>208</v>
      </c>
      <c r="E38" s="118">
        <v>2</v>
      </c>
      <c r="F38" s="118" t="s">
        <v>207</v>
      </c>
    </row>
    <row r="39" spans="2:9" ht="17.25">
      <c r="B39" s="116">
        <v>1</v>
      </c>
      <c r="C39" s="114" t="s">
        <v>206</v>
      </c>
      <c r="E39" s="118">
        <v>3</v>
      </c>
      <c r="F39" s="118" t="s">
        <v>208</v>
      </c>
      <c r="I39" s="96"/>
    </row>
    <row r="40" spans="2:9" ht="17.25">
      <c r="B40" s="116">
        <v>3</v>
      </c>
      <c r="C40" s="114" t="s">
        <v>208</v>
      </c>
      <c r="E40" s="119" t="s">
        <v>209</v>
      </c>
      <c r="F40" s="120" t="s">
        <v>210</v>
      </c>
      <c r="I40" s="96"/>
    </row>
    <row r="41" spans="2:9" ht="18" thickBot="1">
      <c r="B41" s="121">
        <v>2</v>
      </c>
      <c r="C41" s="122" t="s">
        <v>207</v>
      </c>
      <c r="I41" s="96"/>
    </row>
    <row r="64" spans="2:4" ht="14.25" thickBot="1">
      <c r="B64" s="195" t="s">
        <v>154</v>
      </c>
      <c r="C64" s="195"/>
      <c r="D64" s="195"/>
    </row>
    <row r="65" spans="2:6" ht="17.25">
      <c r="B65" s="70" t="s">
        <v>202</v>
      </c>
      <c r="C65" s="72" t="s">
        <v>203</v>
      </c>
      <c r="D65" s="96"/>
      <c r="E65" s="112" t="s">
        <v>204</v>
      </c>
      <c r="F65" s="112"/>
    </row>
    <row r="66" spans="2:6">
      <c r="B66" s="84">
        <v>1</v>
      </c>
      <c r="C66" s="75"/>
      <c r="E66" s="125" t="s">
        <v>202</v>
      </c>
      <c r="F66" s="125" t="s">
        <v>205</v>
      </c>
    </row>
    <row r="67" spans="2:6">
      <c r="B67" s="84">
        <v>2</v>
      </c>
      <c r="C67" s="75"/>
      <c r="E67" s="126">
        <v>1</v>
      </c>
      <c r="F67" s="126" t="s">
        <v>206</v>
      </c>
    </row>
    <row r="68" spans="2:6">
      <c r="B68" s="84">
        <v>3</v>
      </c>
      <c r="C68" s="75"/>
      <c r="E68" s="126">
        <v>2</v>
      </c>
      <c r="F68" s="126" t="s">
        <v>207</v>
      </c>
    </row>
    <row r="69" spans="2:6">
      <c r="B69" s="84">
        <v>1</v>
      </c>
      <c r="C69" s="75"/>
      <c r="E69" s="126">
        <v>3</v>
      </c>
      <c r="F69" s="126" t="s">
        <v>208</v>
      </c>
    </row>
    <row r="70" spans="2:6">
      <c r="B70" s="84">
        <v>3</v>
      </c>
      <c r="C70" s="75"/>
    </row>
    <row r="71" spans="2:6" ht="14.25" thickBot="1">
      <c r="B71" s="85">
        <v>2</v>
      </c>
      <c r="C71" s="106"/>
    </row>
  </sheetData>
  <mergeCells count="2">
    <mergeCell ref="B64:D64"/>
    <mergeCell ref="A1:I1"/>
  </mergeCells>
  <phoneticPr fontId="19"/>
  <pageMargins left="0.25" right="0.25" top="0.75" bottom="0.75" header="0.3" footer="0.3"/>
  <pageSetup paperSize="9" orientation="portrait" r:id="rId1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43"/>
  <sheetViews>
    <sheetView zoomScale="80" zoomScaleNormal="80" workbookViewId="0">
      <selection sqref="A1:J1"/>
    </sheetView>
  </sheetViews>
  <sheetFormatPr defaultRowHeight="13.5"/>
  <cols>
    <col min="1" max="11" width="8.625" customWidth="1"/>
  </cols>
  <sheetData>
    <row r="1" spans="1:13" ht="36.75" customHeight="1">
      <c r="A1" s="181" t="s">
        <v>233</v>
      </c>
      <c r="B1" s="181"/>
      <c r="C1" s="181"/>
      <c r="D1" s="181"/>
      <c r="E1" s="181"/>
      <c r="F1" s="181"/>
      <c r="G1" s="181"/>
      <c r="H1" s="181"/>
      <c r="I1" s="181"/>
      <c r="J1" s="181"/>
      <c r="K1" s="152"/>
    </row>
    <row r="2" spans="1:13" ht="20.25" customHeight="1">
      <c r="A2" s="129" t="s">
        <v>234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ht="24">
      <c r="A3" s="147" t="s">
        <v>147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M3" s="164"/>
    </row>
    <row r="4" spans="1:13" ht="24">
      <c r="A4" s="150"/>
      <c r="B4" s="151"/>
      <c r="C4" s="150"/>
      <c r="D4" s="150"/>
      <c r="E4" s="150"/>
      <c r="F4" s="150"/>
      <c r="G4" s="150"/>
      <c r="H4" s="150"/>
      <c r="I4" s="150"/>
      <c r="J4" s="150"/>
      <c r="K4" s="150"/>
    </row>
    <row r="5" spans="1:13" ht="24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</row>
    <row r="6" spans="1:13" ht="24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</row>
    <row r="7" spans="1:13" ht="24">
      <c r="A7" s="150"/>
      <c r="B7" s="150"/>
      <c r="C7" s="150"/>
      <c r="D7" s="150"/>
      <c r="E7" s="150"/>
      <c r="F7" s="150"/>
      <c r="G7" s="150"/>
      <c r="H7" s="150"/>
      <c r="I7" s="150"/>
      <c r="J7" s="150"/>
      <c r="K7" s="150"/>
    </row>
    <row r="8" spans="1:13" ht="24">
      <c r="A8" s="150"/>
      <c r="B8" s="150"/>
      <c r="C8" s="150"/>
      <c r="D8" s="150"/>
      <c r="E8" s="150"/>
      <c r="F8" s="150"/>
      <c r="G8" s="150"/>
      <c r="H8" s="150"/>
      <c r="I8" s="150"/>
      <c r="J8" s="150"/>
      <c r="K8" s="150"/>
    </row>
    <row r="9" spans="1:13" ht="24">
      <c r="A9" s="150"/>
      <c r="B9" s="150"/>
      <c r="C9" s="150"/>
      <c r="D9" s="150"/>
      <c r="E9" s="150"/>
      <c r="F9" s="150"/>
      <c r="G9" s="150"/>
      <c r="H9" s="150"/>
      <c r="I9" s="150"/>
      <c r="J9" s="150"/>
      <c r="K9" s="150"/>
    </row>
    <row r="10" spans="1:13" ht="10.5" customHeight="1">
      <c r="A10" s="150"/>
      <c r="B10" s="150"/>
      <c r="C10" s="150"/>
      <c r="D10" s="150"/>
      <c r="E10" s="150"/>
      <c r="F10" s="150"/>
      <c r="G10" s="150"/>
      <c r="H10" s="150"/>
      <c r="I10" s="150"/>
      <c r="J10" s="150"/>
      <c r="K10" s="150"/>
    </row>
    <row r="11" spans="1:13" ht="10.5" customHeight="1" thickBot="1">
      <c r="A11" s="150"/>
      <c r="B11" s="150"/>
      <c r="C11" s="150"/>
      <c r="D11" s="150"/>
      <c r="E11" s="150"/>
      <c r="F11" s="150"/>
      <c r="G11" s="150"/>
      <c r="H11" s="150"/>
      <c r="I11" s="150"/>
      <c r="J11" s="150"/>
      <c r="K11" s="150"/>
    </row>
    <row r="12" spans="1:13" ht="24" customHeight="1">
      <c r="B12" s="161" t="s">
        <v>235</v>
      </c>
      <c r="C12" s="188" t="s">
        <v>250</v>
      </c>
      <c r="D12" s="189"/>
      <c r="E12" s="189"/>
      <c r="F12" s="189"/>
      <c r="G12" s="189"/>
      <c r="H12" s="189"/>
      <c r="I12" s="190"/>
      <c r="K12" s="150"/>
    </row>
    <row r="13" spans="1:13" ht="24" customHeight="1">
      <c r="B13" s="162" t="s">
        <v>236</v>
      </c>
      <c r="C13" s="182" t="s">
        <v>251</v>
      </c>
      <c r="D13" s="183"/>
      <c r="E13" s="183"/>
      <c r="F13" s="183"/>
      <c r="G13" s="183"/>
      <c r="H13" s="183"/>
      <c r="I13" s="184"/>
      <c r="K13" s="150"/>
    </row>
    <row r="14" spans="1:13" ht="24" customHeight="1">
      <c r="B14" s="162" t="s">
        <v>237</v>
      </c>
      <c r="C14" s="182" t="s">
        <v>252</v>
      </c>
      <c r="D14" s="183"/>
      <c r="E14" s="183"/>
      <c r="F14" s="183"/>
      <c r="G14" s="183"/>
      <c r="H14" s="183"/>
      <c r="I14" s="184"/>
      <c r="K14" s="150"/>
    </row>
    <row r="15" spans="1:13" ht="24" customHeight="1">
      <c r="B15" s="162" t="s">
        <v>238</v>
      </c>
      <c r="C15" s="182" t="s">
        <v>255</v>
      </c>
      <c r="D15" s="183"/>
      <c r="E15" s="183"/>
      <c r="F15" s="183"/>
      <c r="G15" s="183"/>
      <c r="H15" s="183"/>
      <c r="I15" s="184"/>
    </row>
    <row r="16" spans="1:13" ht="21" customHeight="1">
      <c r="B16" s="162" t="s">
        <v>239</v>
      </c>
      <c r="C16" s="182" t="s">
        <v>253</v>
      </c>
      <c r="D16" s="183"/>
      <c r="E16" s="183"/>
      <c r="F16" s="183"/>
      <c r="G16" s="183"/>
      <c r="H16" s="183"/>
      <c r="I16" s="184"/>
    </row>
    <row r="17" spans="1:11" ht="21" customHeight="1" thickBot="1">
      <c r="B17" s="163" t="s">
        <v>240</v>
      </c>
      <c r="C17" s="185" t="s">
        <v>254</v>
      </c>
      <c r="D17" s="186"/>
      <c r="E17" s="186"/>
      <c r="F17" s="186"/>
      <c r="G17" s="186"/>
      <c r="H17" s="186"/>
      <c r="I17" s="187"/>
    </row>
    <row r="18" spans="1:11" ht="9" customHeight="1">
      <c r="D18" s="149"/>
      <c r="E18" s="149"/>
    </row>
    <row r="19" spans="1:11" ht="24">
      <c r="A19" s="180" t="s">
        <v>241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47"/>
    </row>
    <row r="21" spans="1:11" ht="14.25">
      <c r="B21" s="21" t="s">
        <v>243</v>
      </c>
    </row>
    <row r="22" spans="1:11" s="153" customFormat="1" ht="15.75" customHeight="1" thickBot="1">
      <c r="C22" s="155" t="s">
        <v>248</v>
      </c>
      <c r="D22" s="156"/>
      <c r="E22" s="157" t="s">
        <v>249</v>
      </c>
      <c r="H22" s="154"/>
    </row>
    <row r="23" spans="1:11" ht="22.5" customHeight="1" thickBot="1">
      <c r="C23" s="158"/>
      <c r="D23" s="159"/>
      <c r="E23" s="160"/>
    </row>
    <row r="24" spans="1:11" ht="7.5" customHeight="1"/>
    <row r="25" spans="1:11" ht="14.25">
      <c r="B25" s="21" t="s">
        <v>242</v>
      </c>
    </row>
    <row r="26" spans="1:11" ht="16.5" customHeight="1" thickBot="1">
      <c r="C26" s="155" t="s">
        <v>248</v>
      </c>
      <c r="D26" s="156"/>
      <c r="E26" s="157" t="s">
        <v>249</v>
      </c>
      <c r="F26" s="153"/>
      <c r="G26" s="154"/>
      <c r="H26" s="154"/>
    </row>
    <row r="27" spans="1:11" ht="22.5" customHeight="1" thickBot="1">
      <c r="C27" s="158"/>
      <c r="D27" s="159"/>
      <c r="E27" s="160"/>
    </row>
    <row r="28" spans="1:11" ht="7.5" customHeight="1"/>
    <row r="29" spans="1:11" ht="14.25">
      <c r="B29" s="21" t="s">
        <v>244</v>
      </c>
    </row>
    <row r="30" spans="1:11" ht="16.5" customHeight="1" thickBot="1">
      <c r="C30" s="155" t="s">
        <v>248</v>
      </c>
      <c r="D30" s="156"/>
      <c r="E30" s="157" t="s">
        <v>249</v>
      </c>
      <c r="F30" s="153"/>
      <c r="G30" s="154"/>
      <c r="H30" s="154"/>
    </row>
    <row r="31" spans="1:11" ht="22.5" customHeight="1" thickBot="1">
      <c r="C31" s="158"/>
      <c r="D31" s="159"/>
      <c r="E31" s="160"/>
    </row>
    <row r="32" spans="1:11" ht="7.5" customHeight="1"/>
    <row r="33" spans="2:8" ht="14.25">
      <c r="B33" s="21" t="s">
        <v>245</v>
      </c>
    </row>
    <row r="34" spans="2:8" ht="16.5" customHeight="1" thickBot="1">
      <c r="C34" s="155" t="s">
        <v>248</v>
      </c>
      <c r="D34" s="156"/>
      <c r="E34" s="157" t="s">
        <v>249</v>
      </c>
      <c r="F34" s="153"/>
      <c r="G34" s="154"/>
      <c r="H34" s="154"/>
    </row>
    <row r="35" spans="2:8" ht="22.5" customHeight="1" thickBot="1">
      <c r="C35" s="158"/>
      <c r="D35" s="159"/>
      <c r="E35" s="160"/>
    </row>
    <row r="36" spans="2:8" ht="7.5" customHeight="1"/>
    <row r="37" spans="2:8" ht="14.25">
      <c r="B37" s="21" t="s">
        <v>246</v>
      </c>
    </row>
    <row r="38" spans="2:8" ht="16.5" customHeight="1" thickBot="1">
      <c r="C38" s="155" t="s">
        <v>248</v>
      </c>
      <c r="D38" s="156"/>
      <c r="E38" s="157" t="s">
        <v>249</v>
      </c>
      <c r="F38" s="153"/>
      <c r="G38" s="154"/>
      <c r="H38" s="154"/>
    </row>
    <row r="39" spans="2:8" ht="22.5" customHeight="1" thickBot="1">
      <c r="C39" s="158"/>
      <c r="D39" s="159"/>
      <c r="E39" s="160"/>
    </row>
    <row r="40" spans="2:8" ht="7.5" customHeight="1"/>
    <row r="41" spans="2:8" ht="14.25">
      <c r="B41" s="21" t="s">
        <v>247</v>
      </c>
    </row>
    <row r="42" spans="2:8" ht="16.5" customHeight="1" thickBot="1">
      <c r="C42" s="155" t="s">
        <v>248</v>
      </c>
      <c r="D42" s="156"/>
      <c r="E42" s="157" t="s">
        <v>249</v>
      </c>
      <c r="F42" s="153"/>
      <c r="G42" s="154"/>
      <c r="H42" s="154"/>
    </row>
    <row r="43" spans="2:8" ht="22.5" customHeight="1" thickBot="1">
      <c r="C43" s="158"/>
      <c r="D43" s="159"/>
      <c r="E43" s="160"/>
    </row>
  </sheetData>
  <mergeCells count="8">
    <mergeCell ref="A19:J19"/>
    <mergeCell ref="A1:J1"/>
    <mergeCell ref="C16:I16"/>
    <mergeCell ref="C17:I17"/>
    <mergeCell ref="C12:I12"/>
    <mergeCell ref="C13:I13"/>
    <mergeCell ref="C14:I14"/>
    <mergeCell ref="C15:I15"/>
  </mergeCells>
  <phoneticPr fontId="33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G23"/>
  <sheetViews>
    <sheetView workbookViewId="0">
      <selection activeCell="B4" sqref="B4"/>
    </sheetView>
  </sheetViews>
  <sheetFormatPr defaultColWidth="8.75" defaultRowHeight="13.5"/>
  <cols>
    <col min="1" max="1" width="7.125" style="4" customWidth="1"/>
    <col min="2" max="2" width="17.375" style="4" bestFit="1" customWidth="1"/>
    <col min="3" max="3" width="9" style="4" bestFit="1" customWidth="1"/>
    <col min="4" max="5" width="2.625" style="4" customWidth="1"/>
    <col min="6" max="6" width="6.25" style="4" bestFit="1" customWidth="1"/>
    <col min="7" max="7" width="9" style="4" bestFit="1" customWidth="1"/>
    <col min="8" max="16384" width="8.75" style="4"/>
  </cols>
  <sheetData>
    <row r="1" spans="1:7">
      <c r="A1" s="4" t="s">
        <v>225</v>
      </c>
    </row>
    <row r="3" spans="1:7">
      <c r="A3" s="16" t="s">
        <v>213</v>
      </c>
      <c r="B3" s="16" t="s">
        <v>224</v>
      </c>
      <c r="C3" s="16" t="s">
        <v>214</v>
      </c>
      <c r="E3" s="4" t="s">
        <v>223</v>
      </c>
    </row>
    <row r="4" spans="1:7">
      <c r="A4" s="6">
        <v>1</v>
      </c>
      <c r="B4" s="6"/>
      <c r="C4" s="36"/>
      <c r="F4" s="6" t="s">
        <v>213</v>
      </c>
      <c r="G4" s="6" t="s">
        <v>214</v>
      </c>
    </row>
    <row r="5" spans="1:7">
      <c r="A5" s="6">
        <v>2</v>
      </c>
      <c r="B5" s="6"/>
      <c r="C5" s="36"/>
      <c r="F5" s="6">
        <v>1</v>
      </c>
      <c r="G5" s="6" t="s">
        <v>215</v>
      </c>
    </row>
    <row r="6" spans="1:7">
      <c r="A6" s="6">
        <v>8</v>
      </c>
      <c r="B6" s="6"/>
      <c r="C6" s="36"/>
      <c r="F6" s="6">
        <v>2</v>
      </c>
      <c r="G6" s="6" t="s">
        <v>216</v>
      </c>
    </row>
    <row r="7" spans="1:7">
      <c r="A7" s="6">
        <v>6</v>
      </c>
      <c r="B7" s="6"/>
      <c r="C7" s="36"/>
      <c r="F7" s="127">
        <v>3</v>
      </c>
      <c r="G7" s="128" t="s">
        <v>217</v>
      </c>
    </row>
    <row r="8" spans="1:7">
      <c r="A8" s="6">
        <v>4</v>
      </c>
      <c r="B8" s="6"/>
      <c r="C8" s="36"/>
      <c r="D8" s="20"/>
      <c r="F8" s="6">
        <v>4</v>
      </c>
      <c r="G8" s="6" t="s">
        <v>218</v>
      </c>
    </row>
    <row r="9" spans="1:7">
      <c r="A9" s="127">
        <v>7</v>
      </c>
      <c r="B9" s="6"/>
      <c r="C9" s="36"/>
      <c r="F9" s="127">
        <v>5</v>
      </c>
      <c r="G9" s="6" t="s">
        <v>219</v>
      </c>
    </row>
    <row r="10" spans="1:7">
      <c r="A10" s="6">
        <v>2</v>
      </c>
      <c r="B10" s="6"/>
      <c r="C10" s="36"/>
      <c r="F10" s="6">
        <v>6</v>
      </c>
      <c r="G10" s="6" t="s">
        <v>220</v>
      </c>
    </row>
    <row r="11" spans="1:7">
      <c r="A11" s="6">
        <v>1</v>
      </c>
      <c r="B11" s="6"/>
      <c r="C11" s="36"/>
      <c r="F11" s="127">
        <v>7</v>
      </c>
      <c r="G11" s="6" t="s">
        <v>221</v>
      </c>
    </row>
    <row r="12" spans="1:7">
      <c r="A12" s="6">
        <v>4</v>
      </c>
      <c r="B12" s="6"/>
      <c r="C12" s="36"/>
      <c r="F12" s="6">
        <v>8</v>
      </c>
      <c r="G12" s="6" t="s">
        <v>222</v>
      </c>
    </row>
    <row r="13" spans="1:7">
      <c r="A13" s="127">
        <v>5</v>
      </c>
      <c r="B13" s="6"/>
      <c r="C13" s="36"/>
    </row>
    <row r="14" spans="1:7">
      <c r="A14" s="6">
        <v>1</v>
      </c>
      <c r="B14" s="6"/>
      <c r="C14" s="36"/>
    </row>
    <row r="15" spans="1:7">
      <c r="A15" s="6">
        <v>3</v>
      </c>
      <c r="B15" s="6"/>
      <c r="C15" s="36"/>
    </row>
    <row r="16" spans="1:7">
      <c r="A16" s="127">
        <v>7</v>
      </c>
      <c r="B16" s="6"/>
      <c r="C16" s="36"/>
    </row>
    <row r="17" spans="1:3">
      <c r="A17" s="6">
        <v>2</v>
      </c>
      <c r="B17" s="6"/>
      <c r="C17" s="36"/>
    </row>
    <row r="18" spans="1:3">
      <c r="A18" s="127">
        <v>3</v>
      </c>
      <c r="B18" s="6"/>
      <c r="C18" s="36"/>
    </row>
    <row r="19" spans="1:3">
      <c r="A19" s="127">
        <v>5</v>
      </c>
      <c r="B19" s="6"/>
      <c r="C19" s="36"/>
    </row>
    <row r="20" spans="1:3">
      <c r="A20" s="6">
        <v>2</v>
      </c>
      <c r="B20" s="6"/>
      <c r="C20" s="36"/>
    </row>
    <row r="21" spans="1:3">
      <c r="A21" s="127">
        <v>7</v>
      </c>
      <c r="B21" s="6"/>
      <c r="C21" s="36"/>
    </row>
    <row r="22" spans="1:3">
      <c r="A22" s="127">
        <v>3</v>
      </c>
      <c r="B22" s="6"/>
      <c r="C22" s="36"/>
    </row>
    <row r="23" spans="1:3">
      <c r="A23" s="6">
        <v>8</v>
      </c>
      <c r="B23" s="6"/>
      <c r="C23" s="36"/>
    </row>
  </sheetData>
  <phoneticPr fontId="1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Q97"/>
  <sheetViews>
    <sheetView zoomScale="80" zoomScaleNormal="80" workbookViewId="0">
      <selection sqref="A1:K1"/>
    </sheetView>
  </sheetViews>
  <sheetFormatPr defaultColWidth="8.75" defaultRowHeight="13.5"/>
  <cols>
    <col min="1" max="1" width="8.75" style="58"/>
    <col min="2" max="2" width="10.5" style="58" customWidth="1"/>
    <col min="3" max="3" width="10.75" style="58" customWidth="1"/>
    <col min="4" max="16384" width="8.75" style="58"/>
  </cols>
  <sheetData>
    <row r="1" spans="1:11" ht="30.75">
      <c r="A1" s="181" t="s">
        <v>145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21">
      <c r="A2" s="193" t="s">
        <v>146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</row>
    <row r="11" spans="1:11" ht="24">
      <c r="A11" s="194" t="s">
        <v>147</v>
      </c>
      <c r="B11" s="194"/>
      <c r="C11" s="194"/>
      <c r="D11" s="194"/>
      <c r="E11" s="194"/>
      <c r="F11" s="194"/>
      <c r="G11" s="194"/>
      <c r="H11" s="194"/>
      <c r="I11" s="194"/>
      <c r="J11" s="194"/>
      <c r="K11" s="194"/>
    </row>
    <row r="16" spans="1:11">
      <c r="I16" s="195" t="s">
        <v>148</v>
      </c>
      <c r="J16" s="195"/>
      <c r="K16" s="195"/>
    </row>
    <row r="17" spans="9:11" ht="14.25" thickBot="1">
      <c r="I17" s="196"/>
      <c r="J17" s="196"/>
      <c r="K17" s="196"/>
    </row>
    <row r="18" spans="9:11">
      <c r="I18" s="70" t="s">
        <v>149</v>
      </c>
      <c r="J18" s="197" t="s">
        <v>150</v>
      </c>
      <c r="K18" s="198"/>
    </row>
    <row r="19" spans="9:11">
      <c r="I19" s="84" t="s">
        <v>151</v>
      </c>
      <c r="J19" s="191"/>
      <c r="K19" s="192"/>
    </row>
    <row r="20" spans="9:11">
      <c r="I20" s="84" t="s">
        <v>152</v>
      </c>
      <c r="J20" s="191"/>
      <c r="K20" s="192"/>
    </row>
    <row r="21" spans="9:11">
      <c r="I21" s="84" t="s">
        <v>153</v>
      </c>
      <c r="J21" s="191"/>
      <c r="K21" s="192"/>
    </row>
    <row r="22" spans="9:11" ht="14.25" thickBot="1">
      <c r="I22" s="85" t="s">
        <v>152</v>
      </c>
      <c r="J22" s="200"/>
      <c r="K22" s="201"/>
    </row>
    <row r="32" spans="9:11" ht="14.25" thickBot="1">
      <c r="I32" s="196" t="s">
        <v>154</v>
      </c>
      <c r="J32" s="196"/>
      <c r="K32" s="196"/>
    </row>
    <row r="33" spans="1:11">
      <c r="I33" s="70" t="s">
        <v>149</v>
      </c>
      <c r="J33" s="197" t="s">
        <v>150</v>
      </c>
      <c r="K33" s="198"/>
    </row>
    <row r="34" spans="1:11">
      <c r="I34" s="84" t="s">
        <v>151</v>
      </c>
      <c r="J34" s="191"/>
      <c r="K34" s="192"/>
    </row>
    <row r="35" spans="1:11">
      <c r="I35" s="84" t="s">
        <v>152</v>
      </c>
      <c r="J35" s="191"/>
      <c r="K35" s="192"/>
    </row>
    <row r="36" spans="1:11">
      <c r="I36" s="84" t="s">
        <v>153</v>
      </c>
      <c r="J36" s="191"/>
      <c r="K36" s="192"/>
    </row>
    <row r="37" spans="1:11" ht="14.25" thickBot="1">
      <c r="I37" s="85" t="s">
        <v>152</v>
      </c>
      <c r="J37" s="202"/>
      <c r="K37" s="203"/>
    </row>
    <row r="47" spans="1:11" ht="24">
      <c r="A47" s="180" t="s">
        <v>155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0"/>
    </row>
    <row r="48" spans="1:11" ht="14.25" customHeight="1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</row>
    <row r="49" spans="1:17" s="4" customFormat="1" ht="14.25">
      <c r="A49" s="21" t="s">
        <v>192</v>
      </c>
    </row>
    <row r="50" spans="1:17" s="4" customFormat="1"/>
    <row r="51" spans="1:17" s="4" customFormat="1" ht="14.25">
      <c r="A51" s="16" t="s">
        <v>3</v>
      </c>
      <c r="B51" s="16" t="s">
        <v>0</v>
      </c>
      <c r="D51" s="8" t="s">
        <v>12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7" s="4" customFormat="1" ht="14.25">
      <c r="A52" s="6">
        <v>75</v>
      </c>
      <c r="B52" s="36"/>
      <c r="D52" s="43" t="s">
        <v>3</v>
      </c>
      <c r="E52" s="9"/>
      <c r="F52" s="42" t="s">
        <v>11</v>
      </c>
      <c r="I52" s="10"/>
    </row>
    <row r="53" spans="1:17" s="4" customFormat="1" ht="14.25">
      <c r="A53" s="6">
        <v>34</v>
      </c>
      <c r="B53" s="36"/>
      <c r="D53" s="17" t="s">
        <v>13</v>
      </c>
      <c r="E53" s="10" t="s">
        <v>15</v>
      </c>
      <c r="F53" s="40" t="s">
        <v>9</v>
      </c>
      <c r="I53" s="8"/>
    </row>
    <row r="54" spans="1:17" s="4" customFormat="1" ht="14.25">
      <c r="A54" s="6">
        <v>61</v>
      </c>
      <c r="B54" s="36"/>
      <c r="D54" s="18" t="s">
        <v>14</v>
      </c>
      <c r="E54" s="12" t="s">
        <v>15</v>
      </c>
      <c r="F54" s="41" t="s">
        <v>10</v>
      </c>
      <c r="I54" s="8"/>
    </row>
    <row r="55" spans="1:17" s="4" customFormat="1" ht="14.25">
      <c r="A55" s="6">
        <v>39</v>
      </c>
      <c r="B55" s="36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s="4" customFormat="1">
      <c r="A56" s="6">
        <v>70</v>
      </c>
      <c r="B56" s="36"/>
      <c r="D56" s="20"/>
    </row>
    <row r="57" spans="1:17" s="4" customFormat="1">
      <c r="A57" s="6">
        <v>99</v>
      </c>
      <c r="B57" s="36"/>
    </row>
    <row r="59" spans="1:17" s="4" customFormat="1" ht="14.25">
      <c r="A59" s="21" t="s">
        <v>191</v>
      </c>
    </row>
    <row r="60" spans="1:17" s="4" customFormat="1"/>
    <row r="61" spans="1:17" s="4" customFormat="1" ht="14.25">
      <c r="A61" s="16" t="s">
        <v>1</v>
      </c>
      <c r="B61" s="16" t="s">
        <v>11</v>
      </c>
      <c r="D61" s="8" t="s">
        <v>12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7" s="4" customFormat="1" ht="14.25">
      <c r="A62" s="6">
        <v>16</v>
      </c>
      <c r="B62" s="36"/>
      <c r="D62" s="43" t="s">
        <v>1</v>
      </c>
      <c r="E62" s="9"/>
      <c r="F62" s="42" t="s">
        <v>11</v>
      </c>
      <c r="H62" s="10"/>
    </row>
    <row r="63" spans="1:17" s="4" customFormat="1" ht="14.25">
      <c r="A63" s="6">
        <v>17</v>
      </c>
      <c r="B63" s="36"/>
      <c r="D63" s="17" t="s">
        <v>18</v>
      </c>
      <c r="E63" s="10" t="s">
        <v>15</v>
      </c>
      <c r="F63" s="40" t="s">
        <v>19</v>
      </c>
      <c r="H63" s="8"/>
    </row>
    <row r="64" spans="1:17" s="4" customFormat="1" ht="14.25">
      <c r="A64" s="6">
        <v>18</v>
      </c>
      <c r="B64" s="36"/>
      <c r="D64" s="18" t="s">
        <v>232</v>
      </c>
      <c r="E64" s="12" t="s">
        <v>15</v>
      </c>
      <c r="F64" s="41" t="s">
        <v>20</v>
      </c>
      <c r="H64" s="8"/>
    </row>
    <row r="65" spans="1:11" s="4" customFormat="1">
      <c r="A65" s="6">
        <v>19</v>
      </c>
      <c r="B65" s="36"/>
    </row>
    <row r="66" spans="1:11" s="4" customFormat="1">
      <c r="A66" s="6">
        <v>20</v>
      </c>
      <c r="B66" s="36"/>
      <c r="C66" s="20"/>
    </row>
    <row r="67" spans="1:11" s="4" customFormat="1">
      <c r="A67" s="6">
        <v>21</v>
      </c>
      <c r="B67" s="36"/>
    </row>
    <row r="70" spans="1:11" ht="24">
      <c r="A70" s="194" t="s">
        <v>156</v>
      </c>
      <c r="B70" s="194"/>
      <c r="C70" s="194"/>
      <c r="D70" s="194"/>
      <c r="E70" s="194"/>
      <c r="F70" s="194"/>
      <c r="G70" s="194"/>
      <c r="H70" s="194"/>
      <c r="I70" s="194"/>
      <c r="J70" s="194"/>
      <c r="K70" s="194"/>
    </row>
    <row r="71" spans="1:11" ht="14.25">
      <c r="A71" s="69" t="s">
        <v>157</v>
      </c>
    </row>
    <row r="72" spans="1:11">
      <c r="B72" s="58" t="s">
        <v>158</v>
      </c>
      <c r="J72" s="199" t="s">
        <v>159</v>
      </c>
      <c r="K72" s="199"/>
    </row>
    <row r="73" spans="1:11" ht="14.25" customHeight="1">
      <c r="B73" s="148" t="s">
        <v>196</v>
      </c>
      <c r="C73" s="86" t="s">
        <v>160</v>
      </c>
      <c r="J73" s="199"/>
      <c r="K73" s="199"/>
    </row>
    <row r="74" spans="1:11">
      <c r="B74" s="64" t="s">
        <v>193</v>
      </c>
      <c r="C74" s="64" t="s">
        <v>194</v>
      </c>
    </row>
    <row r="75" spans="1:11">
      <c r="B75" s="64" t="s">
        <v>161</v>
      </c>
      <c r="C75" s="64" t="s">
        <v>195</v>
      </c>
    </row>
    <row r="76" spans="1:11" ht="14.25" thickBot="1"/>
    <row r="77" spans="1:11">
      <c r="I77" s="204" t="s">
        <v>162</v>
      </c>
      <c r="J77" s="205"/>
      <c r="K77" s="208"/>
    </row>
    <row r="78" spans="1:11">
      <c r="I78" s="206"/>
      <c r="J78" s="207"/>
      <c r="K78" s="209"/>
    </row>
    <row r="79" spans="1:11">
      <c r="I79" s="206" t="s">
        <v>163</v>
      </c>
      <c r="J79" s="207"/>
      <c r="K79" s="209"/>
    </row>
    <row r="80" spans="1:11">
      <c r="I80" s="206"/>
      <c r="J80" s="207"/>
      <c r="K80" s="209"/>
    </row>
    <row r="81" spans="1:11">
      <c r="I81" s="206" t="s">
        <v>164</v>
      </c>
      <c r="J81" s="207"/>
      <c r="K81" s="209"/>
    </row>
    <row r="82" spans="1:11">
      <c r="I82" s="206"/>
      <c r="J82" s="207"/>
      <c r="K82" s="209"/>
    </row>
    <row r="83" spans="1:11">
      <c r="I83" s="206" t="s">
        <v>165</v>
      </c>
      <c r="J83" s="207"/>
      <c r="K83" s="209"/>
    </row>
    <row r="84" spans="1:11">
      <c r="I84" s="206"/>
      <c r="J84" s="207"/>
      <c r="K84" s="209"/>
    </row>
    <row r="85" spans="1:11">
      <c r="I85" s="206" t="s">
        <v>166</v>
      </c>
      <c r="J85" s="207"/>
      <c r="K85" s="209"/>
    </row>
    <row r="86" spans="1:11">
      <c r="I86" s="206"/>
      <c r="J86" s="207"/>
      <c r="K86" s="209"/>
    </row>
    <row r="87" spans="1:11">
      <c r="I87" s="206" t="s">
        <v>167</v>
      </c>
      <c r="J87" s="207"/>
      <c r="K87" s="209"/>
    </row>
    <row r="88" spans="1:11" ht="14.25" thickBot="1">
      <c r="I88" s="210"/>
      <c r="J88" s="211"/>
      <c r="K88" s="212"/>
    </row>
    <row r="90" spans="1:11" ht="24">
      <c r="A90" s="180" t="s">
        <v>155</v>
      </c>
      <c r="B90" s="180"/>
      <c r="C90" s="180"/>
      <c r="D90" s="180"/>
      <c r="E90" s="180"/>
      <c r="F90" s="180"/>
      <c r="G90" s="180"/>
      <c r="H90" s="180"/>
      <c r="I90" s="180"/>
      <c r="J90" s="180"/>
      <c r="K90" s="180"/>
    </row>
    <row r="91" spans="1:11" ht="14.25" customHeight="1" thickBot="1">
      <c r="A91" s="105"/>
      <c r="B91" s="105"/>
      <c r="C91" s="105"/>
      <c r="D91" s="105"/>
      <c r="E91" s="105"/>
      <c r="F91" s="105"/>
      <c r="G91" s="105"/>
      <c r="H91" s="105"/>
      <c r="I91" s="105"/>
      <c r="J91" s="105"/>
      <c r="K91" s="105"/>
    </row>
    <row r="92" spans="1:11">
      <c r="A92" s="70" t="s">
        <v>196</v>
      </c>
      <c r="B92" s="72" t="s">
        <v>160</v>
      </c>
      <c r="D92" s="87" t="s">
        <v>168</v>
      </c>
    </row>
    <row r="93" spans="1:11">
      <c r="A93" s="73">
        <v>1470</v>
      </c>
      <c r="B93" s="75"/>
      <c r="D93" s="88">
        <f>IF(A93&gt;=2500,A93*0.8,A93*0.7)</f>
        <v>1029</v>
      </c>
    </row>
    <row r="94" spans="1:11">
      <c r="A94" s="73">
        <v>4980</v>
      </c>
      <c r="B94" s="75"/>
      <c r="D94" s="88">
        <f t="shared" ref="D94:D97" si="0">IF(A94&gt;=2500,A94*0.8,A94*0.7)</f>
        <v>3984</v>
      </c>
    </row>
    <row r="95" spans="1:11">
      <c r="A95" s="73">
        <v>1790</v>
      </c>
      <c r="B95" s="75"/>
      <c r="D95" s="88">
        <f t="shared" si="0"/>
        <v>1253</v>
      </c>
    </row>
    <row r="96" spans="1:11">
      <c r="A96" s="73">
        <v>2560</v>
      </c>
      <c r="B96" s="75"/>
      <c r="D96" s="88">
        <f t="shared" si="0"/>
        <v>2048</v>
      </c>
    </row>
    <row r="97" spans="1:4" ht="14.25" thickBot="1">
      <c r="A97" s="76">
        <v>1240</v>
      </c>
      <c r="B97" s="78"/>
      <c r="D97" s="89">
        <f t="shared" si="0"/>
        <v>868</v>
      </c>
    </row>
  </sheetData>
  <mergeCells count="31">
    <mergeCell ref="A90:K90"/>
    <mergeCell ref="I83:J84"/>
    <mergeCell ref="K83:K84"/>
    <mergeCell ref="I85:J86"/>
    <mergeCell ref="K85:K86"/>
    <mergeCell ref="I87:J88"/>
    <mergeCell ref="K87:K88"/>
    <mergeCell ref="I77:J78"/>
    <mergeCell ref="K77:K78"/>
    <mergeCell ref="I79:J80"/>
    <mergeCell ref="K79:K80"/>
    <mergeCell ref="I81:J82"/>
    <mergeCell ref="K81:K82"/>
    <mergeCell ref="J72:K73"/>
    <mergeCell ref="J20:K20"/>
    <mergeCell ref="J21:K21"/>
    <mergeCell ref="J22:K22"/>
    <mergeCell ref="I32:K32"/>
    <mergeCell ref="J33:K33"/>
    <mergeCell ref="J34:K34"/>
    <mergeCell ref="J35:K35"/>
    <mergeCell ref="J36:K36"/>
    <mergeCell ref="J37:K37"/>
    <mergeCell ref="A47:K47"/>
    <mergeCell ref="A70:K70"/>
    <mergeCell ref="J19:K19"/>
    <mergeCell ref="A1:K1"/>
    <mergeCell ref="A2:K2"/>
    <mergeCell ref="A11:K11"/>
    <mergeCell ref="I16:K17"/>
    <mergeCell ref="J18:K18"/>
  </mergeCells>
  <phoneticPr fontId="19"/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Q50"/>
  <sheetViews>
    <sheetView workbookViewId="0">
      <selection activeCell="C4" sqref="C4"/>
    </sheetView>
  </sheetViews>
  <sheetFormatPr defaultColWidth="8.75" defaultRowHeight="13.5"/>
  <cols>
    <col min="1" max="1" width="8.75" style="4"/>
    <col min="2" max="2" width="13.125" style="4" bestFit="1" customWidth="1"/>
    <col min="3" max="3" width="8.75" style="4"/>
    <col min="4" max="16" width="2.625" style="4" customWidth="1"/>
    <col min="17" max="16384" width="8.75" style="4"/>
  </cols>
  <sheetData>
    <row r="1" spans="1:17">
      <c r="A1" s="4" t="s">
        <v>21</v>
      </c>
    </row>
    <row r="3" spans="1:17" ht="14.25">
      <c r="A3" s="16" t="s">
        <v>3</v>
      </c>
      <c r="B3" s="16" t="s">
        <v>82</v>
      </c>
      <c r="C3" s="16" t="s">
        <v>0</v>
      </c>
      <c r="E3" s="8" t="s">
        <v>12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14.25">
      <c r="A4" s="6">
        <v>75</v>
      </c>
      <c r="B4" s="35"/>
      <c r="C4" s="36"/>
      <c r="E4" s="8"/>
      <c r="F4" s="213" t="s">
        <v>8</v>
      </c>
      <c r="G4" s="214"/>
      <c r="H4" s="214"/>
      <c r="I4" s="214"/>
      <c r="J4" s="214"/>
      <c r="K4" s="9"/>
      <c r="L4" s="9"/>
      <c r="M4" s="9"/>
      <c r="N4" s="214" t="s">
        <v>11</v>
      </c>
      <c r="O4" s="214"/>
      <c r="P4" s="215"/>
      <c r="Q4" s="10"/>
    </row>
    <row r="5" spans="1:17" ht="14.25">
      <c r="A5" s="6">
        <v>34</v>
      </c>
      <c r="B5" s="35"/>
      <c r="C5" s="36"/>
      <c r="E5" s="8"/>
      <c r="F5" s="216" t="s">
        <v>13</v>
      </c>
      <c r="G5" s="217"/>
      <c r="H5" s="217"/>
      <c r="I5" s="217"/>
      <c r="J5" s="217"/>
      <c r="K5" s="11"/>
      <c r="L5" s="11" t="s">
        <v>15</v>
      </c>
      <c r="M5" s="8"/>
      <c r="N5" s="218" t="s">
        <v>9</v>
      </c>
      <c r="O5" s="218"/>
      <c r="P5" s="219"/>
      <c r="Q5" s="8"/>
    </row>
    <row r="6" spans="1:17" ht="14.25">
      <c r="A6" s="6">
        <v>61</v>
      </c>
      <c r="B6" s="35"/>
      <c r="C6" s="36"/>
      <c r="E6" s="8"/>
      <c r="F6" s="220" t="s">
        <v>14</v>
      </c>
      <c r="G6" s="221"/>
      <c r="H6" s="221"/>
      <c r="I6" s="221"/>
      <c r="J6" s="221"/>
      <c r="K6" s="12"/>
      <c r="L6" s="13" t="s">
        <v>15</v>
      </c>
      <c r="M6" s="14"/>
      <c r="N6" s="222" t="s">
        <v>10</v>
      </c>
      <c r="O6" s="222"/>
      <c r="P6" s="223"/>
      <c r="Q6" s="8"/>
    </row>
    <row r="7" spans="1:17" ht="14.25">
      <c r="A7" s="6">
        <v>39</v>
      </c>
      <c r="B7" s="35"/>
      <c r="C7" s="36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>
      <c r="A8" s="6">
        <v>70</v>
      </c>
      <c r="B8" s="35"/>
      <c r="C8" s="36"/>
      <c r="D8" s="20"/>
    </row>
    <row r="9" spans="1:17">
      <c r="A9" s="6">
        <v>99</v>
      </c>
      <c r="B9" s="35"/>
      <c r="C9" s="36"/>
    </row>
    <row r="10" spans="1:17">
      <c r="A10" s="6">
        <v>22</v>
      </c>
      <c r="B10" s="35"/>
      <c r="C10" s="36"/>
    </row>
    <row r="11" spans="1:17">
      <c r="A11" s="6">
        <v>60</v>
      </c>
      <c r="B11" s="35"/>
      <c r="C11" s="36"/>
    </row>
    <row r="12" spans="1:17">
      <c r="A12" s="6">
        <v>67</v>
      </c>
      <c r="B12" s="35"/>
      <c r="C12" s="36"/>
    </row>
    <row r="13" spans="1:17">
      <c r="A13" s="6">
        <v>37</v>
      </c>
      <c r="B13" s="35"/>
      <c r="C13" s="36"/>
    </row>
    <row r="14" spans="1:17">
      <c r="A14" s="6">
        <v>89</v>
      </c>
      <c r="B14" s="35"/>
      <c r="C14" s="36"/>
    </row>
    <row r="15" spans="1:17">
      <c r="A15" s="6">
        <v>68</v>
      </c>
      <c r="B15" s="35"/>
      <c r="C15" s="36"/>
    </row>
    <row r="16" spans="1:17">
      <c r="A16" s="6">
        <v>44</v>
      </c>
      <c r="B16" s="35"/>
      <c r="C16" s="36"/>
    </row>
    <row r="17" spans="1:3">
      <c r="A17" s="6">
        <v>92</v>
      </c>
      <c r="B17" s="35"/>
      <c r="C17" s="36"/>
    </row>
    <row r="18" spans="1:3">
      <c r="A18" s="6">
        <v>38</v>
      </c>
      <c r="B18" s="35"/>
      <c r="C18" s="36"/>
    </row>
    <row r="19" spans="1:3">
      <c r="A19" s="6">
        <v>65</v>
      </c>
      <c r="B19" s="35"/>
      <c r="C19" s="36"/>
    </row>
    <row r="20" spans="1:3">
      <c r="A20" s="6">
        <v>44</v>
      </c>
      <c r="B20" s="35"/>
      <c r="C20" s="36"/>
    </row>
    <row r="21" spans="1:3">
      <c r="A21" s="6">
        <v>62</v>
      </c>
      <c r="B21" s="35"/>
      <c r="C21" s="36"/>
    </row>
    <row r="22" spans="1:3">
      <c r="A22" s="6">
        <v>45</v>
      </c>
      <c r="B22" s="35"/>
      <c r="C22" s="36"/>
    </row>
    <row r="23" spans="1:3">
      <c r="A23" s="6">
        <v>60</v>
      </c>
      <c r="B23" s="35"/>
      <c r="C23" s="36"/>
    </row>
    <row r="24" spans="1:3">
      <c r="A24" s="6">
        <v>71</v>
      </c>
      <c r="B24" s="35"/>
      <c r="C24" s="36"/>
    </row>
    <row r="25" spans="1:3">
      <c r="A25" s="6">
        <v>47</v>
      </c>
      <c r="B25" s="35"/>
      <c r="C25" s="36"/>
    </row>
    <row r="26" spans="1:3">
      <c r="A26" s="6">
        <v>35</v>
      </c>
      <c r="B26" s="35"/>
      <c r="C26" s="36"/>
    </row>
    <row r="27" spans="1:3">
      <c r="A27" s="6">
        <v>41</v>
      </c>
      <c r="B27" s="35"/>
      <c r="C27" s="36"/>
    </row>
    <row r="28" spans="1:3">
      <c r="A28" s="6">
        <v>65</v>
      </c>
      <c r="B28" s="35"/>
      <c r="C28" s="36"/>
    </row>
    <row r="29" spans="1:3">
      <c r="A29" s="6">
        <v>32</v>
      </c>
      <c r="B29" s="35"/>
      <c r="C29" s="36"/>
    </row>
    <row r="30" spans="1:3">
      <c r="A30" s="6">
        <v>33</v>
      </c>
      <c r="B30" s="35"/>
      <c r="C30" s="36"/>
    </row>
    <row r="31" spans="1:3">
      <c r="A31" s="6">
        <v>65</v>
      </c>
      <c r="B31" s="35"/>
      <c r="C31" s="36"/>
    </row>
    <row r="32" spans="1:3">
      <c r="A32" s="6">
        <v>21</v>
      </c>
      <c r="B32" s="35"/>
      <c r="C32" s="36"/>
    </row>
    <row r="33" spans="1:3">
      <c r="A33" s="6">
        <v>95</v>
      </c>
      <c r="B33" s="35"/>
      <c r="C33" s="36"/>
    </row>
    <row r="34" spans="1:3">
      <c r="A34" s="6">
        <v>55</v>
      </c>
      <c r="B34" s="35"/>
      <c r="C34" s="36"/>
    </row>
    <row r="35" spans="1:3">
      <c r="A35" s="6">
        <v>78</v>
      </c>
      <c r="B35" s="35"/>
      <c r="C35" s="36"/>
    </row>
    <row r="36" spans="1:3">
      <c r="A36" s="6">
        <v>31</v>
      </c>
      <c r="B36" s="35"/>
      <c r="C36" s="36"/>
    </row>
    <row r="37" spans="1:3">
      <c r="A37" s="6">
        <v>59</v>
      </c>
      <c r="B37" s="35"/>
      <c r="C37" s="36"/>
    </row>
    <row r="38" spans="1:3">
      <c r="A38" s="6">
        <v>63</v>
      </c>
      <c r="B38" s="35"/>
      <c r="C38" s="36"/>
    </row>
    <row r="39" spans="1:3">
      <c r="A39" s="6">
        <v>56</v>
      </c>
      <c r="B39" s="35"/>
      <c r="C39" s="36"/>
    </row>
    <row r="40" spans="1:3">
      <c r="A40" s="6">
        <v>53</v>
      </c>
      <c r="B40" s="35"/>
      <c r="C40" s="36"/>
    </row>
    <row r="41" spans="1:3">
      <c r="A41" s="6">
        <v>78</v>
      </c>
      <c r="B41" s="35"/>
      <c r="C41" s="36"/>
    </row>
    <row r="42" spans="1:3">
      <c r="A42" s="6">
        <v>69</v>
      </c>
      <c r="B42" s="35"/>
      <c r="C42" s="36"/>
    </row>
    <row r="43" spans="1:3">
      <c r="A43" s="6">
        <v>70</v>
      </c>
      <c r="B43" s="35"/>
      <c r="C43" s="36"/>
    </row>
    <row r="44" spans="1:3">
      <c r="A44" s="6">
        <v>45</v>
      </c>
      <c r="B44" s="35"/>
      <c r="C44" s="36"/>
    </row>
    <row r="45" spans="1:3">
      <c r="A45" s="6">
        <v>42</v>
      </c>
      <c r="B45" s="35"/>
      <c r="C45" s="36"/>
    </row>
    <row r="46" spans="1:3">
      <c r="A46" s="6">
        <v>54</v>
      </c>
      <c r="B46" s="35"/>
      <c r="C46" s="36"/>
    </row>
    <row r="47" spans="1:3">
      <c r="A47" s="6">
        <v>68</v>
      </c>
      <c r="B47" s="35"/>
      <c r="C47" s="36"/>
    </row>
    <row r="48" spans="1:3">
      <c r="A48" s="6">
        <v>58</v>
      </c>
      <c r="B48" s="35"/>
      <c r="C48" s="36"/>
    </row>
    <row r="49" spans="1:3">
      <c r="A49" s="6">
        <v>100</v>
      </c>
      <c r="B49" s="35"/>
      <c r="C49" s="36"/>
    </row>
    <row r="50" spans="1:3">
      <c r="A50" s="6">
        <v>68</v>
      </c>
      <c r="B50" s="35"/>
      <c r="C50" s="36"/>
    </row>
  </sheetData>
  <mergeCells count="6">
    <mergeCell ref="F4:J4"/>
    <mergeCell ref="N4:P4"/>
    <mergeCell ref="F5:J5"/>
    <mergeCell ref="N5:P5"/>
    <mergeCell ref="F6:J6"/>
    <mergeCell ref="N6:P6"/>
  </mergeCells>
  <phoneticPr fontId="19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P38"/>
  <sheetViews>
    <sheetView workbookViewId="0">
      <selection activeCell="B4" sqref="B4"/>
    </sheetView>
  </sheetViews>
  <sheetFormatPr defaultColWidth="8.75" defaultRowHeight="13.5"/>
  <cols>
    <col min="1" max="2" width="8.75" style="4"/>
    <col min="3" max="15" width="2.625" style="4" customWidth="1"/>
    <col min="16" max="16384" width="8.75" style="4"/>
  </cols>
  <sheetData>
    <row r="1" spans="1:16">
      <c r="A1" s="4" t="s">
        <v>258</v>
      </c>
    </row>
    <row r="3" spans="1:16" ht="14.25">
      <c r="A3" s="16" t="s">
        <v>1</v>
      </c>
      <c r="B3" s="16" t="s">
        <v>16</v>
      </c>
      <c r="D3" s="8" t="s">
        <v>12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14.25">
      <c r="A4" s="6">
        <v>16</v>
      </c>
      <c r="B4" s="36"/>
      <c r="D4" s="8"/>
      <c r="E4" s="213" t="s">
        <v>17</v>
      </c>
      <c r="F4" s="214"/>
      <c r="G4" s="214"/>
      <c r="H4" s="214"/>
      <c r="I4" s="214"/>
      <c r="J4" s="9"/>
      <c r="K4" s="9"/>
      <c r="L4" s="9"/>
      <c r="M4" s="214" t="s">
        <v>11</v>
      </c>
      <c r="N4" s="214"/>
      <c r="O4" s="215"/>
      <c r="P4" s="10"/>
    </row>
    <row r="5" spans="1:16" ht="14.25">
      <c r="A5" s="6">
        <v>17</v>
      </c>
      <c r="B5" s="36"/>
      <c r="D5" s="8"/>
      <c r="E5" s="216" t="s">
        <v>256</v>
      </c>
      <c r="F5" s="217"/>
      <c r="G5" s="217"/>
      <c r="H5" s="217"/>
      <c r="I5" s="217"/>
      <c r="J5" s="11"/>
      <c r="K5" s="11" t="s">
        <v>15</v>
      </c>
      <c r="L5" s="8"/>
      <c r="M5" s="218" t="s">
        <v>19</v>
      </c>
      <c r="N5" s="218"/>
      <c r="O5" s="219"/>
      <c r="P5" s="8"/>
    </row>
    <row r="6" spans="1:16" ht="14.25">
      <c r="A6" s="6">
        <v>18</v>
      </c>
      <c r="B6" s="36"/>
      <c r="D6" s="8"/>
      <c r="E6" s="220" t="s">
        <v>257</v>
      </c>
      <c r="F6" s="221"/>
      <c r="G6" s="221"/>
      <c r="H6" s="221"/>
      <c r="I6" s="221"/>
      <c r="J6" s="12"/>
      <c r="K6" s="13" t="s">
        <v>15</v>
      </c>
      <c r="L6" s="14"/>
      <c r="M6" s="222" t="s">
        <v>20</v>
      </c>
      <c r="N6" s="222"/>
      <c r="O6" s="223"/>
      <c r="P6" s="8"/>
    </row>
    <row r="7" spans="1:16">
      <c r="A7" s="6">
        <v>19</v>
      </c>
      <c r="B7" s="36"/>
    </row>
    <row r="8" spans="1:16">
      <c r="A8" s="6">
        <v>20</v>
      </c>
      <c r="B8" s="36"/>
      <c r="C8" s="20"/>
    </row>
    <row r="9" spans="1:16">
      <c r="A9" s="6">
        <v>21</v>
      </c>
      <c r="B9" s="36"/>
    </row>
    <row r="10" spans="1:16">
      <c r="A10" s="6">
        <v>22</v>
      </c>
      <c r="B10" s="36"/>
    </row>
    <row r="11" spans="1:16">
      <c r="A11" s="6">
        <v>23</v>
      </c>
      <c r="B11" s="36"/>
    </row>
    <row r="12" spans="1:16">
      <c r="A12" s="6">
        <v>47</v>
      </c>
      <c r="B12" s="36"/>
    </row>
    <row r="13" spans="1:16">
      <c r="A13" s="6">
        <v>17</v>
      </c>
      <c r="B13" s="36"/>
    </row>
    <row r="14" spans="1:16">
      <c r="A14" s="6">
        <v>69</v>
      </c>
      <c r="B14" s="36"/>
    </row>
    <row r="15" spans="1:16">
      <c r="A15" s="6">
        <v>48</v>
      </c>
      <c r="B15" s="36"/>
    </row>
    <row r="16" spans="1:16">
      <c r="A16" s="6">
        <v>24</v>
      </c>
      <c r="B16" s="36"/>
    </row>
    <row r="17" spans="1:2">
      <c r="A17" s="6">
        <v>72</v>
      </c>
      <c r="B17" s="36"/>
    </row>
    <row r="18" spans="1:2">
      <c r="A18" s="6">
        <v>18</v>
      </c>
      <c r="B18" s="36"/>
    </row>
    <row r="19" spans="1:2">
      <c r="A19" s="6">
        <v>45</v>
      </c>
      <c r="B19" s="36"/>
    </row>
    <row r="20" spans="1:2">
      <c r="A20" s="6">
        <v>24</v>
      </c>
      <c r="B20" s="36"/>
    </row>
    <row r="21" spans="1:2">
      <c r="A21" s="6">
        <v>12</v>
      </c>
      <c r="B21" s="36"/>
    </row>
    <row r="22" spans="1:2">
      <c r="A22" s="6">
        <v>25</v>
      </c>
      <c r="B22" s="36"/>
    </row>
    <row r="23" spans="1:2">
      <c r="A23" s="6">
        <v>40</v>
      </c>
      <c r="B23" s="36"/>
    </row>
    <row r="24" spans="1:2">
      <c r="A24" s="6">
        <v>11</v>
      </c>
      <c r="B24" s="36"/>
    </row>
    <row r="25" spans="1:2">
      <c r="A25" s="6">
        <v>27</v>
      </c>
      <c r="B25" s="36"/>
    </row>
    <row r="26" spans="1:2">
      <c r="A26" s="6">
        <v>15</v>
      </c>
      <c r="B26" s="36"/>
    </row>
    <row r="27" spans="1:2">
      <c r="A27" s="6">
        <v>20</v>
      </c>
      <c r="B27" s="36"/>
    </row>
    <row r="28" spans="1:2">
      <c r="A28" s="6">
        <v>45</v>
      </c>
      <c r="B28" s="36"/>
    </row>
    <row r="29" spans="1:2">
      <c r="A29" s="6">
        <v>12</v>
      </c>
      <c r="B29" s="36"/>
    </row>
    <row r="30" spans="1:2">
      <c r="A30" s="6">
        <v>19</v>
      </c>
      <c r="B30" s="36"/>
    </row>
    <row r="31" spans="1:2">
      <c r="A31" s="6">
        <v>45</v>
      </c>
      <c r="B31" s="36"/>
    </row>
    <row r="32" spans="1:2">
      <c r="A32" s="6">
        <v>1</v>
      </c>
      <c r="B32" s="36"/>
    </row>
    <row r="33" spans="1:2">
      <c r="A33" s="6">
        <v>75</v>
      </c>
      <c r="B33" s="36"/>
    </row>
    <row r="34" spans="1:2">
      <c r="A34" s="6">
        <v>35</v>
      </c>
      <c r="B34" s="36"/>
    </row>
    <row r="35" spans="1:2">
      <c r="A35" s="6">
        <v>58</v>
      </c>
      <c r="B35" s="36"/>
    </row>
    <row r="36" spans="1:2">
      <c r="A36" s="6">
        <v>11</v>
      </c>
      <c r="B36" s="36"/>
    </row>
    <row r="37" spans="1:2">
      <c r="A37" s="6">
        <v>39</v>
      </c>
      <c r="B37" s="36"/>
    </row>
    <row r="38" spans="1:2">
      <c r="A38" s="6">
        <v>43</v>
      </c>
      <c r="B38" s="36"/>
    </row>
  </sheetData>
  <mergeCells count="6">
    <mergeCell ref="E4:I4"/>
    <mergeCell ref="M4:O4"/>
    <mergeCell ref="E5:I5"/>
    <mergeCell ref="M5:O5"/>
    <mergeCell ref="E6:I6"/>
    <mergeCell ref="M6:O6"/>
  </mergeCells>
  <phoneticPr fontId="19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A1:L112"/>
  <sheetViews>
    <sheetView workbookViewId="0">
      <selection sqref="A1:K1"/>
    </sheetView>
  </sheetViews>
  <sheetFormatPr defaultColWidth="8.75" defaultRowHeight="13.5"/>
  <cols>
    <col min="1" max="1" width="5.625" style="58" customWidth="1"/>
    <col min="2" max="2" width="11.125" style="58" customWidth="1"/>
    <col min="3" max="10" width="8.75" style="58"/>
    <col min="11" max="11" width="9" style="58" customWidth="1"/>
    <col min="12" max="16384" width="8.75" style="58"/>
  </cols>
  <sheetData>
    <row r="1" spans="1:11" ht="53.25" customHeight="1">
      <c r="A1" s="181" t="s">
        <v>176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21">
      <c r="A2" s="193" t="s">
        <v>177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</row>
    <row r="33" spans="1:11" ht="24.75" thickBot="1">
      <c r="A33" s="180" t="s">
        <v>188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</row>
    <row r="34" spans="1:11">
      <c r="B34" s="59"/>
      <c r="C34" s="228" t="s">
        <v>134</v>
      </c>
      <c r="D34" s="228"/>
      <c r="E34" s="228"/>
      <c r="F34" s="228"/>
      <c r="G34" s="228"/>
      <c r="H34" s="228"/>
      <c r="I34" s="228"/>
      <c r="J34" s="228"/>
      <c r="K34" s="229"/>
    </row>
    <row r="35" spans="1:11" ht="27">
      <c r="B35" s="84"/>
      <c r="C35" s="102" t="s">
        <v>186</v>
      </c>
      <c r="D35" s="102" t="s">
        <v>187</v>
      </c>
      <c r="E35" s="102" t="s">
        <v>185</v>
      </c>
      <c r="F35" s="102" t="s">
        <v>184</v>
      </c>
      <c r="G35" s="102" t="s">
        <v>179</v>
      </c>
      <c r="H35" s="103" t="s">
        <v>180</v>
      </c>
      <c r="I35" s="103" t="s">
        <v>181</v>
      </c>
      <c r="J35" s="103" t="s">
        <v>182</v>
      </c>
      <c r="K35" s="104" t="s">
        <v>183</v>
      </c>
    </row>
    <row r="36" spans="1:11">
      <c r="B36" s="60" t="s">
        <v>135</v>
      </c>
      <c r="C36" s="61">
        <v>-4</v>
      </c>
      <c r="D36" s="61">
        <v>-3</v>
      </c>
      <c r="E36" s="61">
        <v>-2</v>
      </c>
      <c r="F36" s="61">
        <v>-1</v>
      </c>
      <c r="G36" s="61">
        <v>0</v>
      </c>
      <c r="H36" s="61">
        <v>1</v>
      </c>
      <c r="I36" s="61">
        <v>2</v>
      </c>
      <c r="J36" s="61">
        <v>3</v>
      </c>
      <c r="K36" s="62">
        <v>4</v>
      </c>
    </row>
    <row r="37" spans="1:11">
      <c r="B37" s="63">
        <v>12345.678900000001</v>
      </c>
      <c r="C37" s="64"/>
      <c r="D37" s="64"/>
      <c r="E37" s="64"/>
      <c r="F37" s="64"/>
      <c r="G37" s="64"/>
      <c r="H37" s="64"/>
      <c r="I37" s="64"/>
      <c r="J37" s="64"/>
      <c r="K37" s="65"/>
    </row>
    <row r="38" spans="1:11" ht="14.25" thickBot="1">
      <c r="B38" s="66">
        <v>45678.254000000001</v>
      </c>
      <c r="C38" s="67"/>
      <c r="D38" s="67"/>
      <c r="E38" s="67"/>
      <c r="F38" s="67"/>
      <c r="G38" s="67"/>
      <c r="H38" s="67"/>
      <c r="I38" s="67"/>
      <c r="J38" s="67"/>
      <c r="K38" s="68"/>
    </row>
    <row r="44" spans="1:11" ht="24">
      <c r="A44" s="180" t="s">
        <v>136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</row>
    <row r="45" spans="1:11" ht="15" customHeight="1">
      <c r="B45" s="69" t="s">
        <v>88</v>
      </c>
    </row>
    <row r="46" spans="1:11" ht="14.25" thickBot="1"/>
    <row r="47" spans="1:11">
      <c r="B47" s="70" t="s">
        <v>137</v>
      </c>
      <c r="C47" s="71" t="s">
        <v>138</v>
      </c>
      <c r="D47" s="72" t="s">
        <v>139</v>
      </c>
    </row>
    <row r="48" spans="1:11">
      <c r="B48" s="73">
        <v>2450600</v>
      </c>
      <c r="C48" s="74">
        <v>5.8000000000000003E-2</v>
      </c>
      <c r="D48" s="75"/>
    </row>
    <row r="49" spans="1:11">
      <c r="B49" s="73">
        <v>3208700</v>
      </c>
      <c r="C49" s="74">
        <v>6.0999999999999999E-2</v>
      </c>
      <c r="D49" s="75"/>
    </row>
    <row r="50" spans="1:11">
      <c r="B50" s="73">
        <v>1943200</v>
      </c>
      <c r="C50" s="74">
        <v>5.8000000000000003E-2</v>
      </c>
      <c r="D50" s="75"/>
    </row>
    <row r="51" spans="1:11">
      <c r="B51" s="73">
        <v>2595100</v>
      </c>
      <c r="C51" s="74">
        <v>6.0999999999999999E-2</v>
      </c>
      <c r="D51" s="75"/>
    </row>
    <row r="52" spans="1:11">
      <c r="B52" s="73">
        <v>5324800</v>
      </c>
      <c r="C52" s="74">
        <v>6.4000000000000001E-2</v>
      </c>
      <c r="D52" s="75"/>
    </row>
    <row r="53" spans="1:11" ht="14.25" thickBot="1">
      <c r="B53" s="76">
        <v>2168300</v>
      </c>
      <c r="C53" s="77">
        <v>5.8000000000000003E-2</v>
      </c>
      <c r="D53" s="78"/>
    </row>
    <row r="55" spans="1:11" ht="21">
      <c r="A55" s="193" t="s">
        <v>178</v>
      </c>
      <c r="B55" s="193"/>
      <c r="C55" s="193"/>
      <c r="D55" s="193"/>
      <c r="E55" s="193"/>
      <c r="F55" s="193"/>
      <c r="G55" s="193"/>
      <c r="H55" s="193"/>
      <c r="I55" s="193"/>
      <c r="J55" s="193"/>
      <c r="K55" s="193"/>
    </row>
    <row r="77" spans="1:11" ht="21">
      <c r="A77" s="193" t="s">
        <v>140</v>
      </c>
      <c r="B77" s="193"/>
      <c r="C77" s="193"/>
      <c r="D77" s="193"/>
      <c r="E77" s="193"/>
      <c r="F77" s="193"/>
      <c r="G77" s="193"/>
      <c r="H77" s="193"/>
      <c r="I77" s="193"/>
      <c r="J77" s="193"/>
      <c r="K77" s="193"/>
    </row>
    <row r="99" spans="1:12" ht="24.75" thickBot="1">
      <c r="A99" s="180" t="s">
        <v>189</v>
      </c>
      <c r="B99" s="180"/>
      <c r="C99" s="180"/>
      <c r="D99" s="180"/>
      <c r="E99" s="180"/>
      <c r="F99" s="180"/>
      <c r="G99" s="180"/>
      <c r="H99" s="180"/>
      <c r="I99" s="180"/>
      <c r="J99" s="180"/>
      <c r="K99" s="180"/>
    </row>
    <row r="100" spans="1:12">
      <c r="B100" s="59"/>
      <c r="C100" s="224" t="s">
        <v>134</v>
      </c>
      <c r="D100" s="225"/>
      <c r="E100" s="225"/>
      <c r="F100" s="225"/>
      <c r="G100" s="225"/>
      <c r="H100" s="225"/>
      <c r="I100" s="225"/>
      <c r="J100" s="225"/>
      <c r="K100" s="226"/>
    </row>
    <row r="101" spans="1:12">
      <c r="B101" s="60" t="s">
        <v>135</v>
      </c>
      <c r="C101" s="61">
        <v>-4</v>
      </c>
      <c r="D101" s="61">
        <v>-3</v>
      </c>
      <c r="E101" s="61">
        <v>-2</v>
      </c>
      <c r="F101" s="61">
        <v>-1</v>
      </c>
      <c r="G101" s="61">
        <v>0</v>
      </c>
      <c r="H101" s="61">
        <v>1</v>
      </c>
      <c r="I101" s="61">
        <v>2</v>
      </c>
      <c r="J101" s="61">
        <v>3</v>
      </c>
      <c r="K101" s="62">
        <v>4</v>
      </c>
    </row>
    <row r="102" spans="1:12">
      <c r="A102" s="79" t="s">
        <v>141</v>
      </c>
      <c r="B102" s="63">
        <v>12345.678900000001</v>
      </c>
      <c r="C102" s="64"/>
      <c r="D102" s="64"/>
      <c r="E102" s="64"/>
      <c r="F102" s="64"/>
      <c r="G102" s="64"/>
      <c r="H102" s="64"/>
      <c r="I102" s="64"/>
      <c r="J102" s="64"/>
      <c r="K102" s="65"/>
    </row>
    <row r="103" spans="1:12">
      <c r="A103" s="79" t="s">
        <v>142</v>
      </c>
      <c r="B103" s="63">
        <v>12345.678900000001</v>
      </c>
      <c r="C103" s="80"/>
      <c r="D103" s="80"/>
      <c r="E103" s="80"/>
      <c r="F103" s="80"/>
      <c r="G103" s="80"/>
      <c r="H103" s="80"/>
      <c r="I103" s="80"/>
      <c r="J103" s="80"/>
      <c r="K103" s="81"/>
    </row>
    <row r="104" spans="1:12">
      <c r="A104" s="79" t="s">
        <v>143</v>
      </c>
      <c r="B104" s="82"/>
      <c r="C104" s="80"/>
      <c r="D104" s="80"/>
      <c r="E104" s="80"/>
      <c r="F104" s="80"/>
      <c r="G104" s="80"/>
      <c r="H104" s="80"/>
      <c r="I104" s="80"/>
      <c r="J104" s="80"/>
      <c r="K104" s="81"/>
    </row>
    <row r="105" spans="1:12" ht="14.25" thickBot="1">
      <c r="A105" s="79" t="s">
        <v>144</v>
      </c>
      <c r="B105" s="66"/>
      <c r="C105" s="67"/>
      <c r="D105" s="67"/>
      <c r="E105" s="67"/>
      <c r="F105" s="67"/>
      <c r="G105" s="67"/>
      <c r="H105" s="67"/>
      <c r="I105" s="67"/>
      <c r="J105" s="67"/>
      <c r="K105" s="68"/>
    </row>
    <row r="107" spans="1:12" ht="15" customHeight="1">
      <c r="D107" s="227" t="s">
        <v>190</v>
      </c>
      <c r="E107" s="227"/>
      <c r="F107" s="227"/>
      <c r="G107" s="227"/>
      <c r="H107" s="227"/>
      <c r="I107" s="227"/>
      <c r="J107" s="227"/>
      <c r="K107" s="227"/>
      <c r="L107" s="83"/>
    </row>
    <row r="108" spans="1:12" ht="13.5" customHeight="1">
      <c r="D108" s="227"/>
      <c r="E108" s="227"/>
      <c r="F108" s="227"/>
      <c r="G108" s="227"/>
      <c r="H108" s="227"/>
      <c r="I108" s="227"/>
      <c r="J108" s="227"/>
      <c r="K108" s="227"/>
      <c r="L108" s="83"/>
    </row>
    <row r="109" spans="1:12" ht="13.5" customHeight="1">
      <c r="D109" s="227"/>
      <c r="E109" s="227"/>
      <c r="F109" s="227"/>
      <c r="G109" s="227"/>
      <c r="H109" s="227"/>
      <c r="I109" s="227"/>
      <c r="J109" s="227"/>
      <c r="K109" s="227"/>
      <c r="L109" s="83"/>
    </row>
    <row r="111" spans="1:12" ht="24" customHeight="1">
      <c r="B111" s="83"/>
      <c r="C111" s="83"/>
      <c r="D111" s="83"/>
      <c r="E111" s="83"/>
      <c r="F111" s="83"/>
      <c r="G111" s="83"/>
      <c r="H111" s="83"/>
      <c r="I111" s="83"/>
      <c r="J111" s="83"/>
      <c r="K111" s="83"/>
    </row>
    <row r="112" spans="1:12" ht="24" customHeight="1">
      <c r="A112" s="83"/>
      <c r="B112" s="83"/>
      <c r="C112" s="83"/>
      <c r="D112" s="83"/>
      <c r="E112" s="83"/>
      <c r="F112" s="83"/>
      <c r="G112" s="83"/>
      <c r="H112" s="83"/>
      <c r="I112" s="83"/>
      <c r="J112" s="83"/>
      <c r="K112" s="83"/>
    </row>
  </sheetData>
  <mergeCells count="10">
    <mergeCell ref="A77:K77"/>
    <mergeCell ref="A99:K99"/>
    <mergeCell ref="C100:K100"/>
    <mergeCell ref="D107:K109"/>
    <mergeCell ref="A1:K1"/>
    <mergeCell ref="A55:K55"/>
    <mergeCell ref="A33:K33"/>
    <mergeCell ref="C34:K34"/>
    <mergeCell ref="A44:K44"/>
    <mergeCell ref="A2:K2"/>
  </mergeCells>
  <phoneticPr fontId="19"/>
  <pageMargins left="0.25" right="0.25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A1:AC69"/>
  <sheetViews>
    <sheetView workbookViewId="0">
      <selection activeCell="C5" sqref="C5"/>
    </sheetView>
  </sheetViews>
  <sheetFormatPr defaultColWidth="8.75" defaultRowHeight="13.5"/>
  <cols>
    <col min="1" max="1" width="2.625" style="4" customWidth="1"/>
    <col min="2" max="2" width="7.375" style="4" customWidth="1"/>
    <col min="3" max="3" width="17.375" style="4" bestFit="1" customWidth="1"/>
    <col min="4" max="4" width="8.125" style="4" customWidth="1"/>
    <col min="5" max="8" width="2.625" style="4" customWidth="1"/>
    <col min="9" max="9" width="0.5" style="4" customWidth="1"/>
    <col min="10" max="10" width="2.625" style="4" customWidth="1"/>
    <col min="11" max="11" width="7.375" style="4" customWidth="1"/>
    <col min="12" max="12" width="17.375" style="4" bestFit="1" customWidth="1"/>
    <col min="13" max="13" width="8.125" style="4" customWidth="1"/>
    <col min="14" max="18" width="2.625" style="4" customWidth="1"/>
    <col min="19" max="19" width="0.5" style="4" customWidth="1"/>
    <col min="20" max="20" width="2.625" style="4" customWidth="1"/>
    <col min="21" max="21" width="7.375" style="4" customWidth="1"/>
    <col min="22" max="22" width="17.375" style="4" bestFit="1" customWidth="1"/>
    <col min="23" max="23" width="8.125" style="4" customWidth="1"/>
    <col min="24" max="27" width="2.625" style="4" customWidth="1"/>
    <col min="28" max="28" width="0.5" style="4" customWidth="1"/>
    <col min="29" max="29" width="2.625" style="4" customWidth="1"/>
    <col min="30" max="16384" width="8.75" style="4"/>
  </cols>
  <sheetData>
    <row r="1" spans="1:28">
      <c r="I1" s="54"/>
      <c r="S1" s="54"/>
      <c r="AB1" s="54"/>
    </row>
    <row r="2" spans="1:28">
      <c r="A2" s="4" t="s">
        <v>126</v>
      </c>
      <c r="I2" s="54"/>
      <c r="K2" s="4" t="s">
        <v>129</v>
      </c>
      <c r="S2" s="54"/>
      <c r="U2" s="4" t="s">
        <v>133</v>
      </c>
      <c r="AB2" s="54"/>
    </row>
    <row r="3" spans="1:28">
      <c r="I3" s="54"/>
      <c r="S3" s="54"/>
      <c r="AB3" s="54"/>
    </row>
    <row r="4" spans="1:28">
      <c r="B4" s="16" t="s">
        <v>120</v>
      </c>
      <c r="C4" s="16" t="s">
        <v>123</v>
      </c>
      <c r="D4" s="16" t="s">
        <v>122</v>
      </c>
      <c r="I4" s="54"/>
      <c r="K4" s="16" t="s">
        <v>120</v>
      </c>
      <c r="L4" s="16" t="s">
        <v>123</v>
      </c>
      <c r="M4" s="16" t="s">
        <v>122</v>
      </c>
      <c r="S4" s="54"/>
      <c r="U4" s="16" t="s">
        <v>120</v>
      </c>
      <c r="V4" s="16" t="s">
        <v>123</v>
      </c>
      <c r="W4" s="16" t="s">
        <v>122</v>
      </c>
      <c r="AB4" s="54"/>
    </row>
    <row r="5" spans="1:28">
      <c r="B5" s="50">
        <v>12.92</v>
      </c>
      <c r="C5" s="35"/>
      <c r="D5" s="36"/>
      <c r="I5" s="54"/>
      <c r="K5" s="50">
        <v>12.92</v>
      </c>
      <c r="L5" s="35"/>
      <c r="M5" s="36"/>
      <c r="S5" s="54"/>
      <c r="U5" s="50">
        <v>12.92</v>
      </c>
      <c r="V5" s="35"/>
      <c r="W5" s="36"/>
      <c r="AB5" s="54"/>
    </row>
    <row r="6" spans="1:28">
      <c r="B6" s="50">
        <v>15.1</v>
      </c>
      <c r="C6" s="35"/>
      <c r="D6" s="36"/>
      <c r="I6" s="54"/>
      <c r="K6" s="50">
        <v>15.1</v>
      </c>
      <c r="L6" s="35"/>
      <c r="M6" s="36"/>
      <c r="S6" s="54"/>
      <c r="U6" s="50">
        <v>15.1</v>
      </c>
      <c r="V6" s="35"/>
      <c r="W6" s="36"/>
      <c r="AB6" s="54"/>
    </row>
    <row r="7" spans="1:28">
      <c r="B7" s="50">
        <v>68.84</v>
      </c>
      <c r="C7" s="35"/>
      <c r="D7" s="36"/>
      <c r="I7" s="54"/>
      <c r="K7" s="50">
        <v>68.84</v>
      </c>
      <c r="L7" s="35"/>
      <c r="M7" s="36"/>
      <c r="S7" s="54"/>
      <c r="U7" s="50">
        <v>68.84</v>
      </c>
      <c r="V7" s="35"/>
      <c r="W7" s="36"/>
      <c r="AB7" s="54"/>
    </row>
    <row r="8" spans="1:28">
      <c r="B8" s="50">
        <v>96.63</v>
      </c>
      <c r="C8" s="35"/>
      <c r="D8" s="36"/>
      <c r="I8" s="54"/>
      <c r="K8" s="50">
        <v>96.63</v>
      </c>
      <c r="L8" s="35"/>
      <c r="M8" s="36"/>
      <c r="S8" s="54"/>
      <c r="U8" s="50">
        <v>96.63</v>
      </c>
      <c r="V8" s="35"/>
      <c r="W8" s="36"/>
      <c r="AB8" s="54"/>
    </row>
    <row r="9" spans="1:28">
      <c r="B9" s="50">
        <v>33.119999999999997</v>
      </c>
      <c r="C9" s="35"/>
      <c r="D9" s="36"/>
      <c r="I9" s="54"/>
      <c r="K9" s="50">
        <v>33.119999999999997</v>
      </c>
      <c r="L9" s="35"/>
      <c r="M9" s="36"/>
      <c r="S9" s="54"/>
      <c r="U9" s="50">
        <v>33.119999999999997</v>
      </c>
      <c r="V9" s="35"/>
      <c r="W9" s="36"/>
      <c r="AB9" s="54"/>
    </row>
    <row r="10" spans="1:28">
      <c r="B10" s="50">
        <v>77.430000000000007</v>
      </c>
      <c r="C10" s="35"/>
      <c r="D10" s="36"/>
      <c r="I10" s="54"/>
      <c r="K10" s="50">
        <v>77.430000000000007</v>
      </c>
      <c r="L10" s="35"/>
      <c r="M10" s="36"/>
      <c r="S10" s="54"/>
      <c r="U10" s="50">
        <v>77.430000000000007</v>
      </c>
      <c r="V10" s="35"/>
      <c r="W10" s="36"/>
      <c r="AB10" s="54"/>
    </row>
    <row r="11" spans="1:28">
      <c r="B11" s="50">
        <v>95.77</v>
      </c>
      <c r="C11" s="35"/>
      <c r="D11" s="36"/>
      <c r="I11" s="54"/>
      <c r="K11" s="50">
        <v>95.77</v>
      </c>
      <c r="L11" s="35"/>
      <c r="M11" s="36"/>
      <c r="S11" s="54"/>
      <c r="U11" s="50">
        <v>95.77</v>
      </c>
      <c r="V11" s="35"/>
      <c r="W11" s="36"/>
      <c r="AB11" s="54"/>
    </row>
    <row r="12" spans="1:28">
      <c r="B12" s="50">
        <v>64.11</v>
      </c>
      <c r="C12" s="35"/>
      <c r="D12" s="36"/>
      <c r="I12" s="54"/>
      <c r="K12" s="50">
        <v>64.11</v>
      </c>
      <c r="L12" s="35"/>
      <c r="M12" s="36"/>
      <c r="S12" s="54"/>
      <c r="U12" s="50">
        <v>64.11</v>
      </c>
      <c r="V12" s="35"/>
      <c r="W12" s="36"/>
      <c r="AB12" s="54"/>
    </row>
    <row r="13" spans="1:28">
      <c r="B13" s="50">
        <v>51.55</v>
      </c>
      <c r="C13" s="35"/>
      <c r="D13" s="36"/>
      <c r="I13" s="54"/>
      <c r="K13" s="50">
        <v>51.55</v>
      </c>
      <c r="L13" s="35"/>
      <c r="M13" s="36"/>
      <c r="S13" s="54"/>
      <c r="U13" s="50">
        <v>51.55</v>
      </c>
      <c r="V13" s="35"/>
      <c r="W13" s="36"/>
      <c r="AB13" s="54"/>
    </row>
    <row r="14" spans="1:28">
      <c r="B14" s="50">
        <v>35.36</v>
      </c>
      <c r="C14" s="35"/>
      <c r="D14" s="36"/>
      <c r="I14" s="54"/>
      <c r="K14" s="50">
        <v>35.36</v>
      </c>
      <c r="L14" s="35"/>
      <c r="M14" s="36"/>
      <c r="S14" s="54"/>
      <c r="U14" s="50">
        <v>35.36</v>
      </c>
      <c r="V14" s="35"/>
      <c r="W14" s="36"/>
      <c r="AB14" s="54"/>
    </row>
    <row r="15" spans="1:28">
      <c r="B15" s="50">
        <v>60.88</v>
      </c>
      <c r="C15" s="35"/>
      <c r="D15" s="36"/>
      <c r="I15" s="54"/>
      <c r="K15" s="50">
        <v>60.88</v>
      </c>
      <c r="L15" s="35"/>
      <c r="M15" s="36"/>
      <c r="S15" s="54"/>
      <c r="U15" s="50">
        <v>60.88</v>
      </c>
      <c r="V15" s="35"/>
      <c r="W15" s="36"/>
      <c r="AB15" s="54"/>
    </row>
    <row r="16" spans="1:28">
      <c r="B16" s="50">
        <v>85.12</v>
      </c>
      <c r="C16" s="35"/>
      <c r="D16" s="36"/>
      <c r="I16" s="54"/>
      <c r="K16" s="50">
        <v>85.12</v>
      </c>
      <c r="L16" s="35"/>
      <c r="M16" s="36"/>
      <c r="S16" s="54"/>
      <c r="U16" s="50">
        <v>85.12</v>
      </c>
      <c r="V16" s="35"/>
      <c r="W16" s="36"/>
      <c r="AB16" s="54"/>
    </row>
    <row r="17" spans="1:28">
      <c r="B17" s="50">
        <v>60.29</v>
      </c>
      <c r="C17" s="35"/>
      <c r="D17" s="36"/>
      <c r="I17" s="54"/>
      <c r="K17" s="50">
        <v>60.29</v>
      </c>
      <c r="L17" s="35"/>
      <c r="M17" s="36"/>
      <c r="S17" s="54"/>
      <c r="U17" s="50">
        <v>60.29</v>
      </c>
      <c r="V17" s="35"/>
      <c r="W17" s="36"/>
      <c r="AB17" s="54"/>
    </row>
    <row r="18" spans="1:28">
      <c r="B18" s="50">
        <v>20.77</v>
      </c>
      <c r="C18" s="35"/>
      <c r="D18" s="36"/>
      <c r="I18" s="54"/>
      <c r="K18" s="50">
        <v>20.77</v>
      </c>
      <c r="L18" s="35"/>
      <c r="M18" s="36"/>
      <c r="S18" s="54"/>
      <c r="U18" s="50">
        <v>20.77</v>
      </c>
      <c r="V18" s="35"/>
      <c r="W18" s="36"/>
      <c r="AB18" s="54"/>
    </row>
    <row r="19" spans="1:28">
      <c r="B19" s="50">
        <v>55.14</v>
      </c>
      <c r="C19" s="35"/>
      <c r="D19" s="36"/>
      <c r="I19" s="54"/>
      <c r="K19" s="50">
        <v>55.14</v>
      </c>
      <c r="L19" s="35"/>
      <c r="M19" s="36"/>
      <c r="S19" s="54"/>
      <c r="U19" s="50">
        <v>55.14</v>
      </c>
      <c r="V19" s="35"/>
      <c r="W19" s="36"/>
      <c r="AB19" s="54"/>
    </row>
    <row r="20" spans="1:28">
      <c r="B20" s="50">
        <v>63.18</v>
      </c>
      <c r="C20" s="35"/>
      <c r="D20" s="36"/>
      <c r="I20" s="54"/>
      <c r="K20" s="50">
        <v>63.18</v>
      </c>
      <c r="L20" s="35"/>
      <c r="M20" s="36"/>
      <c r="S20" s="54"/>
      <c r="U20" s="50">
        <v>63.18</v>
      </c>
      <c r="V20" s="35"/>
      <c r="W20" s="36"/>
      <c r="AB20" s="54"/>
    </row>
    <row r="21" spans="1:28">
      <c r="B21" s="50">
        <v>78.95</v>
      </c>
      <c r="C21" s="35"/>
      <c r="D21" s="36"/>
      <c r="I21" s="54"/>
      <c r="K21" s="50">
        <v>78.95</v>
      </c>
      <c r="L21" s="35"/>
      <c r="M21" s="36"/>
      <c r="S21" s="54"/>
      <c r="U21" s="50">
        <v>78.95</v>
      </c>
      <c r="V21" s="35"/>
      <c r="W21" s="36"/>
      <c r="AB21" s="54"/>
    </row>
    <row r="22" spans="1:28">
      <c r="B22" s="48"/>
      <c r="C22" s="52"/>
      <c r="D22" s="53"/>
      <c r="I22" s="54"/>
      <c r="K22" s="48"/>
      <c r="L22" s="52"/>
      <c r="M22" s="53"/>
      <c r="S22" s="54"/>
      <c r="U22" s="48"/>
      <c r="V22" s="52"/>
      <c r="W22" s="53"/>
      <c r="AB22" s="54"/>
    </row>
    <row r="23" spans="1:28" ht="3" customHeight="1">
      <c r="A23" s="55"/>
      <c r="B23" s="55"/>
      <c r="C23" s="56"/>
      <c r="D23" s="57"/>
      <c r="E23" s="54"/>
      <c r="F23" s="54"/>
      <c r="G23" s="54"/>
      <c r="H23" s="54"/>
      <c r="I23" s="54"/>
      <c r="J23" s="54"/>
      <c r="K23" s="55"/>
      <c r="L23" s="56"/>
      <c r="M23" s="57"/>
      <c r="N23" s="54"/>
      <c r="O23" s="54"/>
      <c r="P23" s="54"/>
      <c r="Q23" s="54"/>
      <c r="R23" s="54"/>
      <c r="S23" s="54"/>
      <c r="T23" s="54"/>
      <c r="U23" s="55"/>
      <c r="V23" s="56"/>
      <c r="W23" s="57"/>
      <c r="X23" s="57"/>
      <c r="Y23" s="57"/>
      <c r="Z23" s="57"/>
      <c r="AA23" s="57"/>
      <c r="AB23" s="54"/>
    </row>
    <row r="24" spans="1:28">
      <c r="I24" s="54"/>
      <c r="S24" s="54"/>
      <c r="AB24" s="54"/>
    </row>
    <row r="25" spans="1:28">
      <c r="A25" s="4" t="s">
        <v>127</v>
      </c>
      <c r="I25" s="54"/>
      <c r="K25" s="4" t="s">
        <v>130</v>
      </c>
      <c r="S25" s="54"/>
      <c r="U25" s="4" t="s">
        <v>132</v>
      </c>
      <c r="AB25" s="54"/>
    </row>
    <row r="26" spans="1:28">
      <c r="I26" s="54"/>
      <c r="S26" s="54"/>
      <c r="AB26" s="54"/>
    </row>
    <row r="27" spans="1:28">
      <c r="B27" s="16" t="s">
        <v>120</v>
      </c>
      <c r="C27" s="16" t="s">
        <v>124</v>
      </c>
      <c r="D27" s="16" t="s">
        <v>122</v>
      </c>
      <c r="I27" s="54"/>
      <c r="K27" s="16" t="s">
        <v>120</v>
      </c>
      <c r="L27" s="16" t="s">
        <v>124</v>
      </c>
      <c r="M27" s="16" t="s">
        <v>122</v>
      </c>
      <c r="S27" s="54"/>
      <c r="U27" s="16" t="s">
        <v>120</v>
      </c>
      <c r="V27" s="16" t="s">
        <v>124</v>
      </c>
      <c r="W27" s="16" t="s">
        <v>122</v>
      </c>
      <c r="AB27" s="54"/>
    </row>
    <row r="28" spans="1:28">
      <c r="B28" s="50">
        <v>12.92</v>
      </c>
      <c r="C28" s="35"/>
      <c r="D28" s="36"/>
      <c r="I28" s="54"/>
      <c r="K28" s="50">
        <v>12.92</v>
      </c>
      <c r="L28" s="35"/>
      <c r="M28" s="36"/>
      <c r="S28" s="54"/>
      <c r="U28" s="50">
        <v>12.92</v>
      </c>
      <c r="V28" s="35"/>
      <c r="W28" s="51"/>
      <c r="AB28" s="54"/>
    </row>
    <row r="29" spans="1:28">
      <c r="B29" s="50">
        <v>15.1</v>
      </c>
      <c r="C29" s="35"/>
      <c r="D29" s="36"/>
      <c r="I29" s="54"/>
      <c r="K29" s="50">
        <v>15.1</v>
      </c>
      <c r="L29" s="35"/>
      <c r="M29" s="36"/>
      <c r="S29" s="54"/>
      <c r="U29" s="50">
        <v>15.1</v>
      </c>
      <c r="V29" s="35"/>
      <c r="W29" s="36"/>
      <c r="AB29" s="54"/>
    </row>
    <row r="30" spans="1:28">
      <c r="B30" s="50">
        <v>68.84</v>
      </c>
      <c r="C30" s="35"/>
      <c r="D30" s="36"/>
      <c r="I30" s="54"/>
      <c r="K30" s="50">
        <v>68.84</v>
      </c>
      <c r="L30" s="35"/>
      <c r="M30" s="36"/>
      <c r="S30" s="54"/>
      <c r="U30" s="50">
        <v>68.84</v>
      </c>
      <c r="V30" s="35"/>
      <c r="W30" s="36"/>
      <c r="AB30" s="54"/>
    </row>
    <row r="31" spans="1:28">
      <c r="B31" s="50">
        <v>96.63</v>
      </c>
      <c r="C31" s="35"/>
      <c r="D31" s="36"/>
      <c r="I31" s="54"/>
      <c r="K31" s="50">
        <v>96.63</v>
      </c>
      <c r="L31" s="35"/>
      <c r="M31" s="36"/>
      <c r="S31" s="54"/>
      <c r="U31" s="50">
        <v>96.63</v>
      </c>
      <c r="V31" s="35"/>
      <c r="W31" s="36"/>
      <c r="AB31" s="54"/>
    </row>
    <row r="32" spans="1:28">
      <c r="B32" s="50">
        <v>33.119999999999997</v>
      </c>
      <c r="C32" s="35"/>
      <c r="D32" s="36"/>
      <c r="I32" s="54"/>
      <c r="K32" s="50">
        <v>33.119999999999997</v>
      </c>
      <c r="L32" s="35"/>
      <c r="M32" s="36"/>
      <c r="S32" s="54"/>
      <c r="U32" s="50">
        <v>33.119999999999997</v>
      </c>
      <c r="V32" s="35"/>
      <c r="W32" s="36"/>
      <c r="AB32" s="54"/>
    </row>
    <row r="33" spans="1:28">
      <c r="B33" s="50">
        <v>77.430000000000007</v>
      </c>
      <c r="C33" s="35"/>
      <c r="D33" s="36"/>
      <c r="I33" s="54"/>
      <c r="K33" s="50">
        <v>77.430000000000007</v>
      </c>
      <c r="L33" s="35"/>
      <c r="M33" s="36"/>
      <c r="S33" s="54"/>
      <c r="U33" s="50">
        <v>77.430000000000007</v>
      </c>
      <c r="V33" s="35"/>
      <c r="W33" s="36"/>
      <c r="AB33" s="54"/>
    </row>
    <row r="34" spans="1:28">
      <c r="B34" s="50">
        <v>95.77</v>
      </c>
      <c r="C34" s="35"/>
      <c r="D34" s="36"/>
      <c r="I34" s="54"/>
      <c r="K34" s="50">
        <v>95.77</v>
      </c>
      <c r="L34" s="35"/>
      <c r="M34" s="36"/>
      <c r="S34" s="54"/>
      <c r="U34" s="50">
        <v>95.77</v>
      </c>
      <c r="V34" s="35"/>
      <c r="W34" s="36"/>
      <c r="AB34" s="54"/>
    </row>
    <row r="35" spans="1:28">
      <c r="B35" s="50">
        <v>64.11</v>
      </c>
      <c r="C35" s="35"/>
      <c r="D35" s="36"/>
      <c r="I35" s="54"/>
      <c r="K35" s="50">
        <v>64.11</v>
      </c>
      <c r="L35" s="35"/>
      <c r="M35" s="36"/>
      <c r="S35" s="54"/>
      <c r="U35" s="50">
        <v>64.11</v>
      </c>
      <c r="V35" s="35"/>
      <c r="W35" s="36"/>
      <c r="AB35" s="54"/>
    </row>
    <row r="36" spans="1:28">
      <c r="B36" s="50">
        <v>51.55</v>
      </c>
      <c r="C36" s="35"/>
      <c r="D36" s="36"/>
      <c r="I36" s="54"/>
      <c r="K36" s="50">
        <v>51.55</v>
      </c>
      <c r="L36" s="35"/>
      <c r="M36" s="36"/>
      <c r="S36" s="54"/>
      <c r="U36" s="50">
        <v>51.55</v>
      </c>
      <c r="V36" s="35"/>
      <c r="W36" s="36"/>
      <c r="AB36" s="54"/>
    </row>
    <row r="37" spans="1:28">
      <c r="B37" s="50">
        <v>35.36</v>
      </c>
      <c r="C37" s="35"/>
      <c r="D37" s="36"/>
      <c r="I37" s="54"/>
      <c r="K37" s="50">
        <v>35.36</v>
      </c>
      <c r="L37" s="35"/>
      <c r="M37" s="36"/>
      <c r="S37" s="54"/>
      <c r="U37" s="50">
        <v>35.36</v>
      </c>
      <c r="V37" s="35"/>
      <c r="W37" s="36"/>
      <c r="AB37" s="54"/>
    </row>
    <row r="38" spans="1:28">
      <c r="B38" s="50">
        <v>60.88</v>
      </c>
      <c r="C38" s="35"/>
      <c r="D38" s="36"/>
      <c r="I38" s="54"/>
      <c r="K38" s="50">
        <v>60.88</v>
      </c>
      <c r="L38" s="35"/>
      <c r="M38" s="36"/>
      <c r="S38" s="54"/>
      <c r="U38" s="50">
        <v>60.88</v>
      </c>
      <c r="V38" s="35"/>
      <c r="W38" s="36"/>
      <c r="AB38" s="54"/>
    </row>
    <row r="39" spans="1:28">
      <c r="B39" s="50">
        <v>85.12</v>
      </c>
      <c r="C39" s="35"/>
      <c r="D39" s="36"/>
      <c r="I39" s="54"/>
      <c r="K39" s="50">
        <v>85.12</v>
      </c>
      <c r="L39" s="35"/>
      <c r="M39" s="36"/>
      <c r="S39" s="54"/>
      <c r="U39" s="50">
        <v>85.12</v>
      </c>
      <c r="V39" s="35"/>
      <c r="W39" s="36"/>
      <c r="AB39" s="54"/>
    </row>
    <row r="40" spans="1:28">
      <c r="B40" s="50">
        <v>60.29</v>
      </c>
      <c r="C40" s="35"/>
      <c r="D40" s="36"/>
      <c r="I40" s="54"/>
      <c r="K40" s="50">
        <v>60.29</v>
      </c>
      <c r="L40" s="35"/>
      <c r="M40" s="36"/>
      <c r="S40" s="54"/>
      <c r="U40" s="50">
        <v>60.29</v>
      </c>
      <c r="V40" s="35"/>
      <c r="W40" s="36"/>
      <c r="AB40" s="54"/>
    </row>
    <row r="41" spans="1:28">
      <c r="B41" s="50">
        <v>20.77</v>
      </c>
      <c r="C41" s="35"/>
      <c r="D41" s="36"/>
      <c r="I41" s="54"/>
      <c r="K41" s="50">
        <v>20.77</v>
      </c>
      <c r="L41" s="35"/>
      <c r="M41" s="36"/>
      <c r="S41" s="54"/>
      <c r="U41" s="50">
        <v>20.77</v>
      </c>
      <c r="V41" s="35"/>
      <c r="W41" s="36"/>
      <c r="AB41" s="54"/>
    </row>
    <row r="42" spans="1:28">
      <c r="B42" s="50">
        <v>55.14</v>
      </c>
      <c r="C42" s="35"/>
      <c r="D42" s="36"/>
      <c r="I42" s="54"/>
      <c r="K42" s="50">
        <v>55.14</v>
      </c>
      <c r="L42" s="35"/>
      <c r="M42" s="36"/>
      <c r="S42" s="54"/>
      <c r="U42" s="50">
        <v>55.14</v>
      </c>
      <c r="V42" s="35"/>
      <c r="W42" s="36"/>
      <c r="AB42" s="54"/>
    </row>
    <row r="43" spans="1:28">
      <c r="B43" s="50">
        <v>63.18</v>
      </c>
      <c r="C43" s="35"/>
      <c r="D43" s="36"/>
      <c r="I43" s="54"/>
      <c r="K43" s="50">
        <v>63.18</v>
      </c>
      <c r="L43" s="35"/>
      <c r="M43" s="36"/>
      <c r="S43" s="54"/>
      <c r="U43" s="50">
        <v>63.18</v>
      </c>
      <c r="V43" s="35"/>
      <c r="W43" s="36"/>
      <c r="AB43" s="54"/>
    </row>
    <row r="44" spans="1:28">
      <c r="B44" s="50">
        <v>78.95</v>
      </c>
      <c r="C44" s="35"/>
      <c r="D44" s="36"/>
      <c r="I44" s="54"/>
      <c r="K44" s="50">
        <v>78.95</v>
      </c>
      <c r="L44" s="35"/>
      <c r="M44" s="36"/>
      <c r="S44" s="54"/>
      <c r="U44" s="50">
        <v>78.95</v>
      </c>
      <c r="V44" s="35"/>
      <c r="W44" s="36"/>
      <c r="AB44" s="54"/>
    </row>
    <row r="45" spans="1:28">
      <c r="I45" s="54"/>
      <c r="S45" s="54"/>
      <c r="AB45" s="54"/>
    </row>
    <row r="46" spans="1:28" ht="3" customHeight="1">
      <c r="A46" s="55"/>
      <c r="B46" s="55"/>
      <c r="C46" s="56"/>
      <c r="D46" s="57"/>
      <c r="E46" s="54"/>
      <c r="F46" s="54"/>
      <c r="G46" s="54"/>
      <c r="H46" s="54"/>
      <c r="I46" s="54"/>
      <c r="J46" s="54"/>
      <c r="K46" s="55"/>
      <c r="L46" s="56"/>
      <c r="M46" s="57"/>
      <c r="N46" s="54"/>
      <c r="O46" s="54"/>
      <c r="P46" s="54"/>
      <c r="Q46" s="54"/>
      <c r="R46" s="54"/>
      <c r="S46" s="54"/>
      <c r="T46" s="54"/>
      <c r="U46" s="55"/>
      <c r="V46" s="56"/>
      <c r="W46" s="57"/>
      <c r="X46" s="57"/>
      <c r="Y46" s="57"/>
      <c r="Z46" s="57"/>
      <c r="AA46" s="57"/>
      <c r="AB46" s="54"/>
    </row>
    <row r="47" spans="1:28">
      <c r="I47" s="54"/>
      <c r="S47" s="54"/>
      <c r="AB47" s="54"/>
    </row>
    <row r="48" spans="1:28">
      <c r="A48" s="4" t="s">
        <v>125</v>
      </c>
      <c r="I48" s="54"/>
      <c r="K48" s="4" t="s">
        <v>128</v>
      </c>
      <c r="S48" s="54"/>
      <c r="U48" s="4" t="s">
        <v>131</v>
      </c>
      <c r="AB48" s="54"/>
    </row>
    <row r="49" spans="2:29">
      <c r="I49" s="54"/>
      <c r="S49" s="54"/>
      <c r="AB49" s="54"/>
    </row>
    <row r="50" spans="2:29">
      <c r="B50" s="16" t="s">
        <v>120</v>
      </c>
      <c r="C50" s="16" t="s">
        <v>121</v>
      </c>
      <c r="D50" s="16" t="s">
        <v>122</v>
      </c>
      <c r="I50" s="54"/>
      <c r="K50" s="16" t="s">
        <v>120</v>
      </c>
      <c r="L50" s="16" t="s">
        <v>121</v>
      </c>
      <c r="M50" s="16" t="s">
        <v>122</v>
      </c>
      <c r="S50" s="54"/>
      <c r="U50" s="16" t="s">
        <v>120</v>
      </c>
      <c r="V50" s="16" t="s">
        <v>121</v>
      </c>
      <c r="W50" s="16" t="s">
        <v>122</v>
      </c>
      <c r="AB50" s="54"/>
    </row>
    <row r="51" spans="2:29">
      <c r="B51" s="50">
        <v>12.92</v>
      </c>
      <c r="C51" s="35"/>
      <c r="D51" s="36"/>
      <c r="I51" s="54"/>
      <c r="K51" s="50">
        <v>12.92</v>
      </c>
      <c r="L51" s="35"/>
      <c r="M51" s="36"/>
      <c r="P51" s="20"/>
      <c r="Q51" s="20"/>
      <c r="R51" s="20"/>
      <c r="S51" s="54"/>
      <c r="T51" s="20"/>
      <c r="U51" s="50">
        <v>12.92</v>
      </c>
      <c r="V51" s="35"/>
      <c r="W51" s="36"/>
      <c r="Z51" s="20"/>
      <c r="AA51" s="20"/>
      <c r="AB51" s="54"/>
      <c r="AC51" s="20"/>
    </row>
    <row r="52" spans="2:29">
      <c r="B52" s="50">
        <v>15.1</v>
      </c>
      <c r="C52" s="35"/>
      <c r="D52" s="36"/>
      <c r="I52" s="54"/>
      <c r="K52" s="50">
        <v>15.1</v>
      </c>
      <c r="L52" s="35"/>
      <c r="M52" s="36"/>
      <c r="P52" s="25"/>
      <c r="Q52" s="25"/>
      <c r="S52" s="54"/>
      <c r="T52" s="39"/>
      <c r="U52" s="50">
        <v>15.1</v>
      </c>
      <c r="V52" s="35"/>
      <c r="W52" s="36"/>
      <c r="Z52" s="25"/>
      <c r="AA52" s="25"/>
      <c r="AB52" s="54"/>
    </row>
    <row r="53" spans="2:29">
      <c r="B53" s="50">
        <v>68.84</v>
      </c>
      <c r="C53" s="35"/>
      <c r="D53" s="36"/>
      <c r="I53" s="54"/>
      <c r="K53" s="50">
        <v>68.84</v>
      </c>
      <c r="L53" s="35"/>
      <c r="M53" s="36"/>
      <c r="P53" s="25"/>
      <c r="Q53" s="25"/>
      <c r="S53" s="54"/>
      <c r="T53" s="39"/>
      <c r="U53" s="50">
        <v>68.84</v>
      </c>
      <c r="V53" s="35"/>
      <c r="W53" s="36"/>
      <c r="Z53" s="25"/>
      <c r="AA53" s="25"/>
      <c r="AB53" s="54"/>
    </row>
    <row r="54" spans="2:29">
      <c r="B54" s="50">
        <v>96.63</v>
      </c>
      <c r="C54" s="35"/>
      <c r="D54" s="36"/>
      <c r="I54" s="54"/>
      <c r="K54" s="50">
        <v>96.63</v>
      </c>
      <c r="L54" s="35"/>
      <c r="M54" s="36"/>
      <c r="P54" s="20"/>
      <c r="Q54" s="25"/>
      <c r="S54" s="54"/>
      <c r="U54" s="50">
        <v>96.63</v>
      </c>
      <c r="V54" s="35"/>
      <c r="W54" s="36"/>
      <c r="Z54" s="20"/>
      <c r="AA54" s="25"/>
      <c r="AB54" s="54"/>
    </row>
    <row r="55" spans="2:29">
      <c r="B55" s="50">
        <v>33.119999999999997</v>
      </c>
      <c r="C55" s="35"/>
      <c r="D55" s="36"/>
      <c r="I55" s="54"/>
      <c r="K55" s="50">
        <v>33.119999999999997</v>
      </c>
      <c r="L55" s="35"/>
      <c r="M55" s="36"/>
      <c r="S55" s="54"/>
      <c r="U55" s="50">
        <v>33.119999999999997</v>
      </c>
      <c r="V55" s="35"/>
      <c r="W55" s="36"/>
      <c r="AB55" s="54"/>
    </row>
    <row r="56" spans="2:29">
      <c r="B56" s="50">
        <v>77.430000000000007</v>
      </c>
      <c r="C56" s="35"/>
      <c r="D56" s="36"/>
      <c r="I56" s="54"/>
      <c r="K56" s="50">
        <v>77.430000000000007</v>
      </c>
      <c r="L56" s="35"/>
      <c r="M56" s="36"/>
      <c r="S56" s="54"/>
      <c r="U56" s="50">
        <v>77.430000000000007</v>
      </c>
      <c r="V56" s="35"/>
      <c r="W56" s="36"/>
      <c r="AB56" s="54"/>
    </row>
    <row r="57" spans="2:29">
      <c r="B57" s="50">
        <v>95.77</v>
      </c>
      <c r="C57" s="35"/>
      <c r="D57" s="36"/>
      <c r="I57" s="54"/>
      <c r="K57" s="50">
        <v>95.77</v>
      </c>
      <c r="L57" s="35"/>
      <c r="M57" s="36"/>
      <c r="S57" s="54"/>
      <c r="U57" s="50">
        <v>95.77</v>
      </c>
      <c r="V57" s="35"/>
      <c r="W57" s="36"/>
      <c r="AB57" s="54"/>
    </row>
    <row r="58" spans="2:29">
      <c r="B58" s="50">
        <v>64.11</v>
      </c>
      <c r="C58" s="35"/>
      <c r="D58" s="36"/>
      <c r="I58" s="54"/>
      <c r="K58" s="50">
        <v>64.11</v>
      </c>
      <c r="L58" s="35"/>
      <c r="M58" s="36"/>
      <c r="S58" s="54"/>
      <c r="U58" s="50">
        <v>64.11</v>
      </c>
      <c r="V58" s="35"/>
      <c r="W58" s="36"/>
      <c r="AB58" s="54"/>
    </row>
    <row r="59" spans="2:29">
      <c r="B59" s="50">
        <v>51.55</v>
      </c>
      <c r="C59" s="35"/>
      <c r="D59" s="36"/>
      <c r="I59" s="54"/>
      <c r="K59" s="50">
        <v>51.55</v>
      </c>
      <c r="L59" s="35"/>
      <c r="M59" s="36"/>
      <c r="S59" s="54"/>
      <c r="U59" s="50">
        <v>51.55</v>
      </c>
      <c r="V59" s="35"/>
      <c r="W59" s="36"/>
      <c r="AB59" s="54"/>
    </row>
    <row r="60" spans="2:29">
      <c r="B60" s="50">
        <v>35.36</v>
      </c>
      <c r="C60" s="35"/>
      <c r="D60" s="36"/>
      <c r="I60" s="54"/>
      <c r="K60" s="50">
        <v>35.36</v>
      </c>
      <c r="L60" s="35"/>
      <c r="M60" s="36"/>
      <c r="S60" s="54"/>
      <c r="U60" s="50">
        <v>35.36</v>
      </c>
      <c r="V60" s="35"/>
      <c r="W60" s="36"/>
      <c r="AB60" s="54"/>
    </row>
    <row r="61" spans="2:29">
      <c r="B61" s="50">
        <v>60.88</v>
      </c>
      <c r="C61" s="35"/>
      <c r="D61" s="36"/>
      <c r="I61" s="54"/>
      <c r="K61" s="50">
        <v>60.88</v>
      </c>
      <c r="L61" s="35"/>
      <c r="M61" s="36"/>
      <c r="S61" s="54"/>
      <c r="U61" s="50">
        <v>60.88</v>
      </c>
      <c r="V61" s="35"/>
      <c r="W61" s="36"/>
      <c r="AB61" s="54"/>
    </row>
    <row r="62" spans="2:29">
      <c r="B62" s="50">
        <v>85.12</v>
      </c>
      <c r="C62" s="35"/>
      <c r="D62" s="36"/>
      <c r="I62" s="54"/>
      <c r="K62" s="50">
        <v>85.12</v>
      </c>
      <c r="L62" s="35"/>
      <c r="M62" s="36"/>
      <c r="S62" s="54"/>
      <c r="U62" s="50">
        <v>85.12</v>
      </c>
      <c r="V62" s="35"/>
      <c r="W62" s="36"/>
      <c r="AB62" s="54"/>
    </row>
    <row r="63" spans="2:29">
      <c r="B63" s="50">
        <v>60.29</v>
      </c>
      <c r="C63" s="35"/>
      <c r="D63" s="36"/>
      <c r="I63" s="54"/>
      <c r="K63" s="50">
        <v>60.29</v>
      </c>
      <c r="L63" s="35"/>
      <c r="M63" s="36"/>
      <c r="S63" s="54"/>
      <c r="U63" s="50">
        <v>60.29</v>
      </c>
      <c r="V63" s="35"/>
      <c r="W63" s="36"/>
      <c r="AB63" s="54"/>
    </row>
    <row r="64" spans="2:29">
      <c r="B64" s="50">
        <v>20.77</v>
      </c>
      <c r="C64" s="35"/>
      <c r="D64" s="36"/>
      <c r="I64" s="54"/>
      <c r="K64" s="50">
        <v>20.77</v>
      </c>
      <c r="L64" s="35"/>
      <c r="M64" s="36"/>
      <c r="S64" s="54"/>
      <c r="U64" s="50">
        <v>20.77</v>
      </c>
      <c r="V64" s="35"/>
      <c r="W64" s="36"/>
      <c r="AB64" s="54"/>
    </row>
    <row r="65" spans="1:28">
      <c r="B65" s="50">
        <v>55.14</v>
      </c>
      <c r="C65" s="35"/>
      <c r="D65" s="36"/>
      <c r="I65" s="54"/>
      <c r="K65" s="50">
        <v>55.14</v>
      </c>
      <c r="L65" s="35"/>
      <c r="M65" s="36"/>
      <c r="S65" s="54"/>
      <c r="U65" s="50">
        <v>55.14</v>
      </c>
      <c r="V65" s="35"/>
      <c r="W65" s="36"/>
      <c r="AB65" s="54"/>
    </row>
    <row r="66" spans="1:28">
      <c r="B66" s="50">
        <v>63.18</v>
      </c>
      <c r="C66" s="35"/>
      <c r="D66" s="36"/>
      <c r="I66" s="54"/>
      <c r="K66" s="50">
        <v>63.18</v>
      </c>
      <c r="L66" s="35"/>
      <c r="M66" s="36"/>
      <c r="S66" s="54"/>
      <c r="U66" s="50">
        <v>63.18</v>
      </c>
      <c r="V66" s="35"/>
      <c r="W66" s="36"/>
      <c r="AB66" s="54"/>
    </row>
    <row r="67" spans="1:28">
      <c r="B67" s="50">
        <v>78.95</v>
      </c>
      <c r="C67" s="35"/>
      <c r="D67" s="36"/>
      <c r="I67" s="54"/>
      <c r="K67" s="50">
        <v>78.95</v>
      </c>
      <c r="L67" s="35"/>
      <c r="M67" s="36"/>
      <c r="S67" s="54"/>
      <c r="U67" s="50">
        <v>78.95</v>
      </c>
      <c r="V67" s="35"/>
      <c r="W67" s="36"/>
      <c r="AB67" s="54"/>
    </row>
    <row r="68" spans="1:28">
      <c r="B68" s="48"/>
      <c r="C68" s="52"/>
      <c r="D68" s="53"/>
      <c r="I68" s="54"/>
      <c r="K68" s="48"/>
      <c r="L68" s="52"/>
      <c r="M68" s="53"/>
      <c r="S68" s="54"/>
      <c r="U68" s="48"/>
      <c r="V68" s="52"/>
      <c r="W68" s="53"/>
      <c r="AB68" s="54"/>
    </row>
    <row r="69" spans="1:28" ht="3" customHeight="1">
      <c r="A69" s="55"/>
      <c r="B69" s="55"/>
      <c r="C69" s="56"/>
      <c r="D69" s="57"/>
      <c r="E69" s="54"/>
      <c r="F69" s="54"/>
      <c r="G69" s="54"/>
      <c r="H69" s="54"/>
      <c r="I69" s="54"/>
      <c r="J69" s="54"/>
      <c r="K69" s="55"/>
      <c r="L69" s="56"/>
      <c r="M69" s="57"/>
      <c r="N69" s="54"/>
      <c r="O69" s="54"/>
      <c r="P69" s="54"/>
      <c r="Q69" s="54"/>
      <c r="R69" s="54"/>
      <c r="S69" s="54"/>
      <c r="T69" s="54"/>
      <c r="U69" s="55"/>
      <c r="V69" s="56"/>
      <c r="W69" s="57"/>
      <c r="X69" s="57"/>
      <c r="Y69" s="57"/>
      <c r="Z69" s="57"/>
      <c r="AA69" s="57"/>
      <c r="AB69" s="54"/>
    </row>
  </sheetData>
  <phoneticPr fontId="19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</sheetPr>
  <dimension ref="A1:O62"/>
  <sheetViews>
    <sheetView workbookViewId="0">
      <selection sqref="A1:K1"/>
    </sheetView>
  </sheetViews>
  <sheetFormatPr defaultColWidth="8.75" defaultRowHeight="13.5"/>
  <cols>
    <col min="1" max="1" width="8.75" style="58"/>
    <col min="2" max="2" width="10.5" style="58" customWidth="1"/>
    <col min="3" max="3" width="10.75" style="58" customWidth="1"/>
    <col min="4" max="16384" width="8.75" style="58"/>
  </cols>
  <sheetData>
    <row r="1" spans="1:15" ht="30.75">
      <c r="A1" s="181" t="s">
        <v>197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5" ht="14.2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5" ht="14.25">
      <c r="A3" s="69" t="s">
        <v>31</v>
      </c>
    </row>
    <row r="4" spans="1:15" ht="14.25">
      <c r="B4" s="90" t="s">
        <v>22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14.25">
      <c r="B5" s="230" t="s">
        <v>169</v>
      </c>
      <c r="C5" s="231"/>
      <c r="D5" s="91"/>
      <c r="E5" s="92" t="s">
        <v>170</v>
      </c>
      <c r="J5" s="93"/>
      <c r="K5" s="90"/>
    </row>
    <row r="6" spans="1:15" ht="14.25">
      <c r="B6" s="94" t="s">
        <v>171</v>
      </c>
      <c r="D6" s="93" t="s">
        <v>15</v>
      </c>
      <c r="E6" s="95">
        <v>1000</v>
      </c>
      <c r="J6" s="90"/>
      <c r="K6" s="90"/>
    </row>
    <row r="7" spans="1:15" ht="14.25">
      <c r="B7" s="94" t="s">
        <v>172</v>
      </c>
      <c r="C7" s="96" t="s">
        <v>173</v>
      </c>
      <c r="D7" s="93" t="s">
        <v>15</v>
      </c>
      <c r="E7" s="95">
        <v>1800</v>
      </c>
      <c r="J7" s="90"/>
      <c r="K7" s="90"/>
    </row>
    <row r="8" spans="1:15" ht="14.25">
      <c r="B8" s="97"/>
      <c r="C8" s="98" t="s">
        <v>174</v>
      </c>
      <c r="D8" s="99" t="s">
        <v>15</v>
      </c>
      <c r="E8" s="100">
        <v>800</v>
      </c>
      <c r="J8" s="90"/>
      <c r="K8" s="90"/>
    </row>
    <row r="9" spans="1:15" ht="14.25">
      <c r="B9" s="90"/>
      <c r="C9" s="90"/>
      <c r="D9" s="90"/>
    </row>
    <row r="48" spans="1:11" ht="24.75" thickBot="1">
      <c r="A48" s="180" t="s">
        <v>175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</row>
    <row r="49" spans="1:13">
      <c r="A49" s="70" t="s">
        <v>169</v>
      </c>
      <c r="B49" s="72" t="s">
        <v>170</v>
      </c>
      <c r="D49" s="87" t="s">
        <v>168</v>
      </c>
    </row>
    <row r="50" spans="1:13">
      <c r="A50" s="73">
        <v>60</v>
      </c>
      <c r="B50" s="75"/>
      <c r="D50" s="88">
        <f>IF(A50&gt;=60,1000,IF(A50&gt;=19,1800,800))</f>
        <v>1000</v>
      </c>
    </row>
    <row r="51" spans="1:13">
      <c r="A51" s="73">
        <v>20</v>
      </c>
      <c r="B51" s="75"/>
      <c r="D51" s="88">
        <f t="shared" ref="D51:D54" si="0">IF(A51&gt;=60,1000,IF(A51&gt;=19,1800,800))</f>
        <v>1800</v>
      </c>
    </row>
    <row r="52" spans="1:13">
      <c r="A52" s="73">
        <v>5</v>
      </c>
      <c r="B52" s="75"/>
      <c r="D52" s="88">
        <f t="shared" si="0"/>
        <v>800</v>
      </c>
    </row>
    <row r="53" spans="1:13">
      <c r="A53" s="73">
        <v>15</v>
      </c>
      <c r="B53" s="75"/>
      <c r="D53" s="88">
        <f t="shared" si="0"/>
        <v>800</v>
      </c>
    </row>
    <row r="54" spans="1:13" ht="14.25" thickBot="1">
      <c r="A54" s="76">
        <v>19</v>
      </c>
      <c r="B54" s="78"/>
      <c r="D54" s="89">
        <f t="shared" si="0"/>
        <v>1800</v>
      </c>
    </row>
    <row r="55" spans="1:13" ht="25.5" customHeight="1">
      <c r="C55" s="232" t="s">
        <v>230</v>
      </c>
      <c r="D55" s="232"/>
      <c r="E55" s="232"/>
      <c r="F55" s="232"/>
      <c r="G55" s="232"/>
      <c r="H55" s="232"/>
      <c r="I55" s="232"/>
      <c r="J55" s="232"/>
      <c r="K55" s="232"/>
      <c r="L55" s="83"/>
      <c r="M55" s="83"/>
    </row>
    <row r="56" spans="1:13" ht="25.5" customHeight="1">
      <c r="C56" s="232"/>
      <c r="D56" s="232"/>
      <c r="E56" s="232"/>
      <c r="F56" s="232"/>
      <c r="G56" s="232"/>
      <c r="H56" s="232"/>
      <c r="I56" s="232"/>
      <c r="J56" s="232"/>
      <c r="K56" s="232"/>
      <c r="L56" s="83"/>
      <c r="M56" s="83"/>
    </row>
    <row r="57" spans="1:13" ht="13.15" customHeight="1"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</row>
    <row r="58" spans="1:13" ht="13.5" customHeight="1"/>
    <row r="59" spans="1:13" ht="13.5" customHeight="1"/>
    <row r="60" spans="1:13" ht="13.5" customHeight="1"/>
    <row r="61" spans="1:13" ht="13.5" customHeight="1">
      <c r="C61" s="83"/>
      <c r="D61" s="83"/>
      <c r="E61" s="83"/>
      <c r="F61" s="83"/>
      <c r="G61" s="83"/>
      <c r="H61" s="83"/>
      <c r="I61" s="83"/>
      <c r="J61" s="83"/>
      <c r="K61" s="83"/>
    </row>
    <row r="62" spans="1:13" ht="13.5" customHeight="1">
      <c r="C62" s="83"/>
      <c r="D62" s="83"/>
      <c r="E62" s="83"/>
      <c r="F62" s="83"/>
      <c r="G62" s="83"/>
      <c r="H62" s="83"/>
      <c r="I62" s="83"/>
      <c r="J62" s="83"/>
      <c r="K62" s="83"/>
    </row>
  </sheetData>
  <mergeCells count="4">
    <mergeCell ref="A1:K1"/>
    <mergeCell ref="B5:C5"/>
    <mergeCell ref="A48:K48"/>
    <mergeCell ref="C55:K56"/>
  </mergeCells>
  <phoneticPr fontId="19"/>
  <pageMargins left="0.23622047244094491" right="0.23622047244094491" top="0.55118110236220474" bottom="0.55118110236220474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/>
  </sheetPr>
  <dimension ref="A1:P20"/>
  <sheetViews>
    <sheetView workbookViewId="0">
      <selection activeCell="B4" sqref="B4"/>
    </sheetView>
  </sheetViews>
  <sheetFormatPr defaultColWidth="8.75" defaultRowHeight="13.5"/>
  <cols>
    <col min="1" max="1" width="8.125" style="4" customWidth="1"/>
    <col min="2" max="2" width="13.125" style="4" bestFit="1" customWidth="1"/>
    <col min="3" max="3" width="8.125" style="4" customWidth="1"/>
    <col min="4" max="16" width="2.625" style="4" customWidth="1"/>
    <col min="17" max="16384" width="8.75" style="4"/>
  </cols>
  <sheetData>
    <row r="1" spans="1:16">
      <c r="A1" s="4" t="s">
        <v>31</v>
      </c>
    </row>
    <row r="3" spans="1:16">
      <c r="A3" s="16" t="s">
        <v>1</v>
      </c>
      <c r="B3" s="16" t="s">
        <v>83</v>
      </c>
      <c r="C3" s="16" t="s">
        <v>2</v>
      </c>
      <c r="E3" s="4" t="s">
        <v>22</v>
      </c>
    </row>
    <row r="4" spans="1:16">
      <c r="A4" s="6">
        <v>5</v>
      </c>
      <c r="B4" s="35"/>
      <c r="C4" s="36"/>
      <c r="F4" s="233" t="s">
        <v>17</v>
      </c>
      <c r="G4" s="234"/>
      <c r="H4" s="234"/>
      <c r="I4" s="234"/>
      <c r="J4" s="234"/>
      <c r="K4" s="23"/>
      <c r="L4" s="23"/>
      <c r="M4" s="23"/>
      <c r="N4" s="234" t="s">
        <v>23</v>
      </c>
      <c r="O4" s="234"/>
      <c r="P4" s="235"/>
    </row>
    <row r="5" spans="1:16">
      <c r="A5" s="6">
        <v>6</v>
      </c>
      <c r="B5" s="35"/>
      <c r="C5" s="36"/>
      <c r="F5" s="24" t="s">
        <v>24</v>
      </c>
      <c r="K5" s="25"/>
      <c r="L5" s="25" t="s">
        <v>15</v>
      </c>
      <c r="N5" s="236">
        <v>1000</v>
      </c>
      <c r="O5" s="237"/>
      <c r="P5" s="238"/>
    </row>
    <row r="6" spans="1:16">
      <c r="A6" s="6">
        <v>7</v>
      </c>
      <c r="B6" s="35"/>
      <c r="C6" s="36"/>
      <c r="F6" s="24" t="s">
        <v>25</v>
      </c>
      <c r="I6" s="4" t="s">
        <v>26</v>
      </c>
      <c r="K6" s="25"/>
      <c r="L6" s="25" t="s">
        <v>15</v>
      </c>
      <c r="N6" s="239">
        <v>1800</v>
      </c>
      <c r="O6" s="239"/>
      <c r="P6" s="240"/>
    </row>
    <row r="7" spans="1:16">
      <c r="A7" s="6">
        <v>8</v>
      </c>
      <c r="B7" s="35"/>
      <c r="C7" s="36"/>
      <c r="F7" s="26"/>
      <c r="G7" s="27"/>
      <c r="H7" s="27"/>
      <c r="I7" s="28" t="s">
        <v>27</v>
      </c>
      <c r="J7" s="27"/>
      <c r="K7" s="29"/>
      <c r="L7" s="28" t="s">
        <v>15</v>
      </c>
      <c r="M7" s="30"/>
      <c r="N7" s="241">
        <v>800</v>
      </c>
      <c r="O7" s="241"/>
      <c r="P7" s="242"/>
    </row>
    <row r="8" spans="1:16">
      <c r="A8" s="6">
        <v>9</v>
      </c>
      <c r="B8" s="35"/>
      <c r="C8" s="36"/>
    </row>
    <row r="9" spans="1:16">
      <c r="A9" s="6">
        <v>10</v>
      </c>
      <c r="B9" s="35"/>
      <c r="C9" s="36"/>
    </row>
    <row r="10" spans="1:16">
      <c r="A10" s="6">
        <v>11</v>
      </c>
      <c r="B10" s="35"/>
      <c r="C10" s="36"/>
    </row>
    <row r="11" spans="1:16">
      <c r="A11" s="6">
        <v>12</v>
      </c>
      <c r="B11" s="35"/>
      <c r="C11" s="36"/>
    </row>
    <row r="12" spans="1:16">
      <c r="A12" s="6">
        <v>13</v>
      </c>
      <c r="B12" s="35"/>
      <c r="C12" s="36"/>
    </row>
    <row r="13" spans="1:16">
      <c r="A13" s="6">
        <v>14</v>
      </c>
      <c r="B13" s="35"/>
      <c r="C13" s="36"/>
    </row>
    <row r="14" spans="1:16">
      <c r="A14" s="6">
        <v>57</v>
      </c>
      <c r="B14" s="35"/>
      <c r="C14" s="36"/>
    </row>
    <row r="15" spans="1:16">
      <c r="A15" s="6">
        <v>58</v>
      </c>
      <c r="B15" s="35"/>
      <c r="C15" s="36"/>
    </row>
    <row r="16" spans="1:16">
      <c r="A16" s="6">
        <v>59</v>
      </c>
      <c r="B16" s="35"/>
      <c r="C16" s="36"/>
    </row>
    <row r="17" spans="1:3">
      <c r="A17" s="6">
        <v>60</v>
      </c>
      <c r="B17" s="35"/>
      <c r="C17" s="36"/>
    </row>
    <row r="18" spans="1:3">
      <c r="A18" s="6">
        <v>61</v>
      </c>
      <c r="B18" s="35"/>
      <c r="C18" s="36"/>
    </row>
    <row r="19" spans="1:3">
      <c r="A19" s="6">
        <v>62</v>
      </c>
      <c r="B19" s="35"/>
      <c r="C19" s="36"/>
    </row>
    <row r="20" spans="1:3">
      <c r="A20" s="6">
        <v>63</v>
      </c>
      <c r="B20" s="35"/>
      <c r="C20" s="36"/>
    </row>
  </sheetData>
  <mergeCells count="5">
    <mergeCell ref="F4:J4"/>
    <mergeCell ref="N4:P4"/>
    <mergeCell ref="N5:P5"/>
    <mergeCell ref="N6:P6"/>
    <mergeCell ref="N7:P7"/>
  </mergeCells>
  <phoneticPr fontId="19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表紙 </vt:lpstr>
      <vt:lpstr>比較演算子</vt:lpstr>
      <vt:lpstr>ＩＦ関数</vt:lpstr>
      <vt:lpstr>合否判定 (ドリル)</vt:lpstr>
      <vt:lpstr>成年・未成年 (ドリル)</vt:lpstr>
      <vt:lpstr>ROUND関数</vt:lpstr>
      <vt:lpstr>値 (ドリル)</vt:lpstr>
      <vt:lpstr>IF関数・入れ子</vt:lpstr>
      <vt:lpstr>料金 (ドリル) </vt:lpstr>
      <vt:lpstr>服のサイズ (ドリル) </vt:lpstr>
      <vt:lpstr>成績評価 (ドリル)</vt:lpstr>
      <vt:lpstr>ROUND関数（旧）</vt:lpstr>
      <vt:lpstr>合否判定(データ)</vt:lpstr>
      <vt:lpstr>合否判定(数式)</vt:lpstr>
      <vt:lpstr>料金(データ)</vt:lpstr>
      <vt:lpstr>料金(数式)</vt:lpstr>
      <vt:lpstr>IF関数(旧)</vt:lpstr>
      <vt:lpstr>IF関数・入れ子（旧）</vt:lpstr>
      <vt:lpstr>VLOOKUP関数</vt:lpstr>
      <vt:lpstr>得意先検索 (ドリル)</vt:lpstr>
    </vt:vector>
  </TitlesOfParts>
  <Company>日本情報処理検定協会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日本情報処理検定協会</dc:creator>
  <cp:lastModifiedBy>今津 可奈子</cp:lastModifiedBy>
  <cp:lastPrinted>2019-01-20T23:53:35Z</cp:lastPrinted>
  <dcterms:created xsi:type="dcterms:W3CDTF">2013-04-24T10:12:01Z</dcterms:created>
  <dcterms:modified xsi:type="dcterms:W3CDTF">2024-06-17T06:21:27Z</dcterms:modified>
</cp:coreProperties>
</file>